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6525" windowHeight="5685" tabRatio="840" activeTab="0"/>
  </bookViews>
  <sheets>
    <sheet name="Evaluation" sheetId="1" r:id="rId1"/>
    <sheet name="Auswertung-numerisch" sheetId="2" r:id="rId2"/>
    <sheet name="Auswertung-grafisch - overview" sheetId="3" r:id="rId3"/>
    <sheet name="Auswertung-grafisch -detail" sheetId="4" r:id="rId4"/>
  </sheets>
  <definedNames/>
  <calcPr fullCalcOnLoad="1"/>
</workbook>
</file>

<file path=xl/sharedStrings.xml><?xml version="1.0" encoding="utf-8"?>
<sst xmlns="http://schemas.openxmlformats.org/spreadsheetml/2006/main" count="228" uniqueCount="205">
  <si>
    <t xml:space="preserve">Site Map </t>
  </si>
  <si>
    <t>Links</t>
  </si>
  <si>
    <t>Ist der Navigationsbereich immer verfügbar?</t>
  </si>
  <si>
    <t>1. Navigation und Orientierung</t>
  </si>
  <si>
    <t>Überschriften sind korrekt gekennzeichnet?</t>
  </si>
  <si>
    <t>Site map ist vorhanden?</t>
  </si>
  <si>
    <t>Links in der site map sind korrekt?</t>
  </si>
  <si>
    <t>Zwei, drei top-level Überschriften sind vorhanden?</t>
  </si>
  <si>
    <t>2. Interaktion und Informationsaustausch</t>
  </si>
  <si>
    <t>Gibt es eine Skip-Intro-Funktion für Animationen der Begrüßungsseite (Leitseite)?</t>
  </si>
  <si>
    <t>Ist eine Kontaktaufnahme auch konventionell (Post, Telefon, Anfahrtsskizze) möglich?</t>
  </si>
  <si>
    <t>Sind Frequently Asked Questions (FAQ) vorhanden?</t>
  </si>
  <si>
    <t>Gibt es fragen-spezifische Kontaktstellen (Webmaster, Inhalt)?</t>
  </si>
  <si>
    <t>Hierarchische Einteilung der Seite erleichert die Orientierung?</t>
  </si>
  <si>
    <t>Link zu einer Suchfunktion auf der Hauptseite vorhanden?</t>
  </si>
  <si>
    <t>Sind neue Informationen als solche gekennzeichnet?</t>
  </si>
  <si>
    <t>Hierarchie</t>
  </si>
  <si>
    <t>Suche</t>
  </si>
  <si>
    <t xml:space="preserve"> 3. Aktualität und Qualität</t>
  </si>
  <si>
    <t>Sind Name, Position und Referenzen von Autoren von Beiträgen angegeben?</t>
  </si>
  <si>
    <t>Werden Quellen zu den angebotenen Informationen genannt?</t>
  </si>
  <si>
    <t>Sind die angebotenen Informationen frei von Tipp-, Rechtschreib- und Grammatikfehlern?</t>
  </si>
  <si>
    <t>Sind die angebotenen Informationen auf dem aktuellen Stand?</t>
  </si>
  <si>
    <t>Ist ein Glossar vorhanden?</t>
  </si>
  <si>
    <t>Glossar</t>
  </si>
  <si>
    <t>Akronyme sind korrekt behandelt?</t>
  </si>
  <si>
    <t>4. Informations- und Textdesign</t>
  </si>
  <si>
    <t>Überschriften sind kurz und informativ?</t>
  </si>
  <si>
    <t>Jede Überschrift reflektiert eine Aufgabe oder Information?</t>
  </si>
  <si>
    <t>Übergänge zwischen Themen sind leicht zu lesen?</t>
  </si>
  <si>
    <t>Instruktionen sind im Imperativ?</t>
  </si>
  <si>
    <t>Positive Ausdrücke wurden gewählt?</t>
  </si>
  <si>
    <t>5. Auffindbarkeit und Zugänglichkeit</t>
  </si>
  <si>
    <t>Ist die Webadresse so gewählt, dass sie einen sinnvollen Bezug zur Organisation oder zum Unternehmen herstellt?</t>
  </si>
  <si>
    <t>Ist das Textformat konsistent in der ganzen Website?</t>
  </si>
  <si>
    <t>Information wird in lesbaren Blöcken präsentiert?</t>
  </si>
  <si>
    <t>Hauptthemen sind deutlich von einander abgegrenzt?</t>
  </si>
  <si>
    <t>Listen</t>
  </si>
  <si>
    <t>Gewähltes Format der Listen ist angemessen für Art der Information?</t>
  </si>
  <si>
    <t>Querverweise zu anderen Teilen der Website sind gekennzeichnet?</t>
  </si>
  <si>
    <t>Titel und Beschreibungen sind aussagekräftig?</t>
  </si>
  <si>
    <t>Feedback für Verzögerungen ist vorhanden?</t>
  </si>
  <si>
    <t>Sind WIDTH und HEIGHT Attribute für alle Tabellen definiert?</t>
  </si>
  <si>
    <t>Sind alle spezifischen Begriffe erklärt?</t>
  </si>
  <si>
    <t>Meldungen</t>
  </si>
  <si>
    <t>Meldungen (zum Beispiel Fehlermeldungen) sind vorhanden und akkurat?</t>
  </si>
  <si>
    <t>Format der Meldungen ist korrekt?</t>
  </si>
  <si>
    <t>Meldungen sind so kurz wie möglich gehalten?</t>
  </si>
  <si>
    <t>Sind Kontakt-Formulare kürzer als eine Seite?</t>
  </si>
  <si>
    <t>Level von technischen Begriffen ist angemessen für die Zielgruppe?</t>
  </si>
  <si>
    <t>Benutzer-Orientierte Führung</t>
  </si>
  <si>
    <t>Repräsentieren die einzelnen Themen Teile des beschriebenen Inhalts?</t>
  </si>
  <si>
    <t>Angaben über Verwendung von personenbezogenen Informationen des Benutzers wurden gemacht?</t>
  </si>
  <si>
    <t>Aktiv- und Passivformen sind passend gewählt?</t>
  </si>
  <si>
    <t>Ist immer ein Link zur Hilfefunktion vorhanden?</t>
  </si>
  <si>
    <t>Ist immer ein Home-Button vorhanden?</t>
  </si>
  <si>
    <t>Ist immer ein Link zur nächst höheren Hierarchiestufe vorhanden?</t>
  </si>
  <si>
    <t xml:space="preserve">Sind Links immer als solche zu erkennen? </t>
  </si>
  <si>
    <t>Folgen Links einem seiteninternen Standard (Unterstreichung, Farbgebung, Icons)?</t>
  </si>
  <si>
    <t>Sind besuchte Links gekennzeichnet (z. B. durch Farbwechsel)?</t>
  </si>
  <si>
    <t>Ist eine größere Anzahl von Links durch Überschriften gegliedert?</t>
  </si>
  <si>
    <t>Gibt es auf jeder Seite mindestens einen weiterführenden Link?</t>
  </si>
  <si>
    <t>Textformatierung</t>
  </si>
  <si>
    <t>Geschwindigkeit des Aufbaus der Seite</t>
  </si>
  <si>
    <t>Ist die Webadresse gut zu behalten?</t>
  </si>
  <si>
    <t>Existieren alternative Webadressen für das Angebot (z. B. bekannte Abkürzungen des Namens)?</t>
  </si>
  <si>
    <t xml:space="preserve">Technische Zugänglichkeit </t>
  </si>
  <si>
    <t>Existieren für zentrale Webseiten Metadaten (z. B. Dublin Core Metadaten)?</t>
  </si>
  <si>
    <t>Sind die wichtigsten Informationen in mehreren Sprachen verfügbar (mindestens in Englisch)?</t>
  </si>
  <si>
    <t>Zugänglichkeit für Behinderte</t>
  </si>
  <si>
    <t>Sprachliche Zugänglichkeit (Mehrsprachigkeit)</t>
  </si>
  <si>
    <t>Zuordenbarkeit und Genauigkeit der Informationen</t>
  </si>
  <si>
    <t>Aktualität der Informationen</t>
  </si>
  <si>
    <t>Navigation</t>
  </si>
  <si>
    <t>Orientierung</t>
  </si>
  <si>
    <t>Gibt es visuelle Orientierungshinweise, die anzeigen, dass man nach unten scrollen kann?</t>
  </si>
  <si>
    <t>Sind alle Informationen in der/den Sprache/n des Zielpublikums vorhanden?</t>
  </si>
  <si>
    <t xml:space="preserve">Entsprechen die Webseiten den Vorgaben der Web Accessibility Initiative (testen z. B. mit http://www.cast.org/bobby)? </t>
  </si>
  <si>
    <t>Existieren für alle Webseiten individuelle Titel als HTML-Title-Tags (z. B. für Lesezeichen, Favoriten und Suchmaschinen)?</t>
  </si>
  <si>
    <t>Werden Bezeichnungen korrekt und konsistent verwendet?</t>
  </si>
  <si>
    <t>Werden Abkürzungen beim ersten Gebrauch eingeführt und erläutert?</t>
  </si>
  <si>
    <t>Werden Fachbegriffe beim ersten Gebrauch eingeführt und erläutert?</t>
  </si>
  <si>
    <t xml:space="preserve">Konventionen für Hervorhebungen sind konsistent und korrekt umgesetzt? </t>
  </si>
  <si>
    <t>Sind Icons kulturübergreifend verständlich?</t>
  </si>
  <si>
    <t>Ist die Metaphorik kulturübergreifend verständlich?</t>
  </si>
  <si>
    <t>Sind Grafiken und Piktogramme kulturübergreifend verständlich?</t>
  </si>
  <si>
    <t>Werden Farben kulturübergreifend verständlich verwendet (z. B. Grün ist nur in den USA die Farbe des Geldes)?</t>
  </si>
  <si>
    <t>Entsprechen Maßangaben internationalen Standards?</t>
  </si>
  <si>
    <t>Entsprechen Zeitangaben internationalen Standards?</t>
  </si>
  <si>
    <t>Ist die Sprache kulturübergreifend verständlich (z. B. Wortwahl, Vermeidung von Slang und Modewörtern)?</t>
  </si>
  <si>
    <t>Größe und Kontrast der Darstellung</t>
  </si>
  <si>
    <t>Kontrastiert die Schrift ausreichend mit dem Hintergrund, um erkennbar und lesbar zu sein?</t>
  </si>
  <si>
    <t>Folgt die Anordnung der Informationen der kulturell vorgegebenen Leserichtung?</t>
  </si>
  <si>
    <t>Kontrastieren Grafiken ausreichend mit dem Hintergrund, um erkennbar und lesbar zu sein?</t>
  </si>
  <si>
    <t>Informationsstrukturierung</t>
  </si>
  <si>
    <t>Zeigt die Anordnung von Informationen die relative Wichtigkeit und Reihenfolge an?</t>
  </si>
  <si>
    <t xml:space="preserve">Verdeutlicht das Design die Struktur der dargestellten Informationen (z. B. logische und funktionale Beziehungen)? </t>
  </si>
  <si>
    <t>Sind gängige Icons verwendet worden?</t>
  </si>
  <si>
    <t>Sind die Icons mit erläuternden Texten versehen?</t>
  </si>
  <si>
    <t>Sind die Icons aussagekräftig und haben sie einen Bezug zu dem, was sie darstellen?</t>
  </si>
  <si>
    <t>Sind die Texte für das Zielpublikum verständlich (z. B. Wortwahl, Satzbau, Fachbegriffe)?</t>
  </si>
  <si>
    <t>Werden Texte durch Überschriften strukturiert?</t>
  </si>
  <si>
    <t>Sind Multimedia-Features mit Angaben zu notwendigen Programmen zum Abspielen versehen?</t>
  </si>
  <si>
    <t>Sind Multimedia-Features mit Angaben zur Größe der Applikationen oder Dateien versehen?</t>
  </si>
  <si>
    <t>Werden längere Texte alternativ in druckbarem Format angeboten (z. B. als PDF-Datei)?</t>
  </si>
  <si>
    <t>Webadresse</t>
  </si>
  <si>
    <t>Sind Bilder und Abbildungen für das Zielpublikum verständlich (z. B. Motivwahl, Bildgestaltung)?</t>
  </si>
  <si>
    <t>Werden Bilder und Abbildungen durch Texte erläutert bzw. wird der Bezug zum Text hergestellt?</t>
  </si>
  <si>
    <t>Gestaltung von Bildinformation</t>
  </si>
  <si>
    <t>Gestaltung von Textinformation</t>
  </si>
  <si>
    <t>Werden Video- und Audiodateien in unterschiedlicher Größe und in gepackten und ungepackten Formaten angeboten?</t>
  </si>
  <si>
    <t xml:space="preserve">Sind Überleitungen zwischen Abschnitten vorhanden, die das Verständnis verbessern? </t>
  </si>
  <si>
    <t>Werden Bilder und Abbildungen in unterschiedlich großen Formaten angeboten (z. B. erst Thumbnail, dann Vollbild)?</t>
  </si>
  <si>
    <t>Entspricht die Anrede und der Umgangston international üblichen Standards?</t>
  </si>
  <si>
    <t>Werden mögliche Rollen der Benutzer ausdrücklich angesprochen (z. B. um ihm/ihr seine Rolle deutlich zu machen)?</t>
  </si>
  <si>
    <t>Rolle der Benutzer</t>
  </si>
  <si>
    <t>Ist ein Index vorhanden?</t>
  </si>
  <si>
    <t>Gibt es Hinweise auf das Format der Datei, bevor man sie herunterlädt?</t>
  </si>
  <si>
    <t xml:space="preserve">Querverweise </t>
  </si>
  <si>
    <t>Aufzählungen sind konsistent im Format?</t>
  </si>
  <si>
    <t>Stil der Meldungen ist konsistent?</t>
  </si>
  <si>
    <t>Wird dem Site-Betreiber eine Rolle zugewiesen (z. B. Anbieter von Information oder Dienstleistungen etc.)?</t>
  </si>
  <si>
    <t>Werden mögliche Rollen des Site-Betreibers ausdrücklich angesprochen (z. B. um seine Rolle deutlich zu machen)?</t>
  </si>
  <si>
    <t>Sind die angebotenen Informationen mit einem Datum versehen (z. B. Datum des ersten Eintrags, der letzten Änderung?</t>
  </si>
  <si>
    <t>Sind Links zu externen Quellen funktionsfähig, also keine "toten" Links?</t>
  </si>
  <si>
    <t xml:space="preserve">Gibt es ein Impressum, das die Benutzer über den Site-Betreiber informiert? </t>
  </si>
  <si>
    <t>Gestaltung von Icons</t>
  </si>
  <si>
    <t>Gibt es die Möglichkeit mit einer Tour durch die Site geführt zu werden?</t>
  </si>
  <si>
    <t>Definitionen sind konsistent mit dem Gebrauch in der Website?</t>
  </si>
  <si>
    <t>Von anderen Seiten übernommene Begriffe und Definitionen sind gekennzeichnet?</t>
  </si>
  <si>
    <t>Stil</t>
  </si>
  <si>
    <t>Überschriften</t>
  </si>
  <si>
    <t>Internationalisierung</t>
  </si>
  <si>
    <t>N/Z</t>
  </si>
  <si>
    <t>Sehr gut</t>
  </si>
  <si>
    <t>gut</t>
  </si>
  <si>
    <t>befriedigend</t>
  </si>
  <si>
    <t>ausreichend</t>
  </si>
  <si>
    <t>mangelhaft</t>
  </si>
  <si>
    <t>Results Webpage 1</t>
  </si>
  <si>
    <t>Results Webpage 2</t>
  </si>
  <si>
    <t>Results</t>
  </si>
  <si>
    <t>Gibt es eine "sekundäre" bzw. "alternative" Homepage?</t>
  </si>
  <si>
    <t>Enthält die Web Site eine Einführung in ihr Themengebiet (z. B. Einleitung)?</t>
  </si>
  <si>
    <t xml:space="preserve">Auswertung Site 1 </t>
  </si>
  <si>
    <t>sehr gut</t>
  </si>
  <si>
    <t xml:space="preserve"> mangelhaft</t>
  </si>
  <si>
    <t>Navigation und Orientierung</t>
  </si>
  <si>
    <t>Interaktion und Informationsaustausch</t>
  </si>
  <si>
    <t>Aktualität und Qualität</t>
  </si>
  <si>
    <t>Informations- und Textdesign</t>
  </si>
  <si>
    <t>Auffindbarkeit und Zugänglichkeit</t>
  </si>
  <si>
    <t xml:space="preserve">Gesamt-verwendung </t>
  </si>
  <si>
    <t xml:space="preserve">Usability Index </t>
  </si>
  <si>
    <t>NZ-Koeffizient</t>
  </si>
  <si>
    <t>Gesamt-Usability</t>
  </si>
  <si>
    <t>Niedrige Prozentzahl zeigt wenig Usability-Mängel.</t>
  </si>
  <si>
    <t xml:space="preserve">Auswertung Site 2 </t>
  </si>
  <si>
    <t>Name der  Site 2</t>
  </si>
  <si>
    <t>Name der Site 1</t>
  </si>
  <si>
    <t>in %</t>
  </si>
  <si>
    <t>Gesamt-NZ-Koeffizient</t>
  </si>
  <si>
    <t>N/Z-Koeffizient</t>
  </si>
  <si>
    <t>Test1.com</t>
  </si>
  <si>
    <t>Test2.com</t>
  </si>
  <si>
    <t>Befindet sich der Navigationsbereich immer an der selben Stelle?</t>
  </si>
  <si>
    <t>Such-Tool für Websites vorhanden?</t>
  </si>
  <si>
    <t>Sind Informationen vorhanden, die anzeigen, wohin ein Link führt (z. B. Texte, Mouseover)?</t>
  </si>
  <si>
    <t>Sind die Thumbnail-Bilder groß genug für eine Vorschau?</t>
  </si>
  <si>
    <t>Querverweise zu anderen Sites sind speziell gekennzeichnet (z. B. durch "extern")?</t>
  </si>
  <si>
    <t>Werden den Benutzern Rollen zugewiesen (z. B. Kunde, Informationssuchender etc.)?</t>
  </si>
  <si>
    <t>Entspricht diese Rolle den potenziellen Erwartungen und Zielen der Benutzer?</t>
  </si>
  <si>
    <t>Gibt es einen automatischen Benachrichtigungsservice für neue Informationen (z. B. via E-Mail, Newsletter)?</t>
  </si>
  <si>
    <t>Zumindest eine Überschrift pro Seite?</t>
  </si>
  <si>
    <t>Zweite Person-Form ist passend gewählt?</t>
  </si>
  <si>
    <t>Ton der Präsentation ist höflich?</t>
  </si>
  <si>
    <t>Grafiken/Bilder</t>
  </si>
  <si>
    <t>Grafiken sind konsistent in Schriftart, Layout, und Style?</t>
  </si>
  <si>
    <t>Grafiken sind einfach zu interpretieren?</t>
  </si>
  <si>
    <t>Grafiken werden im Text erwähnt?</t>
  </si>
  <si>
    <t>Sind alle Grafiken/Bilder und Text druckbar?</t>
  </si>
  <si>
    <t>Sind WIDTH und HEIGHT Attribute für alle Grafiken/Bilder definiert?</t>
  </si>
  <si>
    <t>Benutzerfragen</t>
  </si>
  <si>
    <t>Aktueller Standpunkt in der Hierarchie ist klar erkennbar (wo bin ich)?</t>
  </si>
  <si>
    <t>Einträge sind in alphabetischer Anordnung?</t>
  </si>
  <si>
    <t>Sind Icons groß genug, um leicht anklickbar zu sein?</t>
  </si>
  <si>
    <t>Ist die Schrift groß genug, um erkennbar und lesbar zu sein (z. B. auch bei Seheinschränkungen)?</t>
  </si>
  <si>
    <t>Sind Grafiken groß genug, um erkennbar und lesbar zu sein (z. B. auch bei Seheinschränkungen)?</t>
  </si>
  <si>
    <t>Wurde bei der Motivwahl der interkulturelle Aspekt berücksichtigt?</t>
  </si>
  <si>
    <t>Wird Jargon, der nicht der Zielgruppe entspricht, vermieden bei der Wortwahl?</t>
  </si>
  <si>
    <t>Entsprechen die Textformatierungen dem Inhalt der Texte?</t>
  </si>
  <si>
    <t>Kann die Website in verschiedenen Web-Browsern ohne wesentliche Beeinträchtigungen betrachtet werden?</t>
  </si>
  <si>
    <t>Kann die Website mit zwei Browser-Versionen vor der aktuellen ohne wesentliche Beeinträchtigungen betrachtet werden?</t>
  </si>
  <si>
    <t>Gibt es eine High-Tech- und eine Low-Tech-Variante der Website (z. B. mit/ohne Flash oder 3D)?</t>
  </si>
  <si>
    <t>Ist die Website mit Suchdiensten (z. B. Webkatalogen, Webringen, Suchmaschinen, Linklisten) auffindbar?</t>
  </si>
  <si>
    <t>Gibt es Hinweise auf die Größe der Datei, bevor man sie herunterlädt?</t>
  </si>
  <si>
    <t>Kann die Pfadanzeige als Orientierungshilfe bei der Navigation dienen?</t>
  </si>
  <si>
    <t>Rolle des Site-Betreibers</t>
  </si>
  <si>
    <t>Grafiken passen zu den präsentierten Informationen?</t>
  </si>
  <si>
    <t>Grafiken sind angemessen beschriftet und nummeriert?</t>
  </si>
  <si>
    <t>Jeder Titel wird nur einmal verwendet?</t>
  </si>
  <si>
    <t>Gibt es Indexierungshilfen (z. B. beschreibende Texte) für nichtindexierbare Informationen wie Bild- und Tondateien?</t>
  </si>
  <si>
    <t>Ist der Titel ("Title-Tag") der Website aussagekräftig in Bezug auf den Inhalt?</t>
  </si>
  <si>
    <t>von 0 - 100% Je geringer der Koeffizient, desto größer die Aussagekraft.</t>
  </si>
  <si>
    <t>aq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</si>
</sst>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00"/>
  </numFmts>
  <fonts count="31">
    <font>
      <sz val="10"/>
      <name val="Arial"/>
      <family val="0"/>
    </font>
    <font>
      <b/>
      <sz val="10"/>
      <name val="Geneva"/>
      <family val="0"/>
    </font>
    <font>
      <b/>
      <sz val="10"/>
      <name val="Arial"/>
      <family val="2"/>
    </font>
    <font>
      <sz val="8"/>
      <name val="Tahoma"/>
      <family val="2"/>
    </font>
    <font>
      <b/>
      <sz val="13"/>
      <name val="Arial"/>
      <family val="2"/>
    </font>
    <font>
      <sz val="13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3"/>
      <color indexed="9"/>
      <name val="Arial"/>
      <family val="2"/>
    </font>
    <font>
      <b/>
      <sz val="13"/>
      <color indexed="9"/>
      <name val="Arial"/>
      <family val="2"/>
    </font>
    <font>
      <sz val="8"/>
      <name val="Geneva"/>
      <family val="0"/>
    </font>
    <font>
      <sz val="12"/>
      <name val="Arial"/>
      <family val="0"/>
    </font>
    <font>
      <b/>
      <sz val="9.25"/>
      <name val="Arial"/>
      <family val="2"/>
    </font>
    <font>
      <sz val="6"/>
      <name val="Arial"/>
      <family val="2"/>
    </font>
    <font>
      <sz val="8.25"/>
      <name val="Arial"/>
      <family val="2"/>
    </font>
    <font>
      <b/>
      <sz val="9.75"/>
      <name val="Arial"/>
      <family val="2"/>
    </font>
    <font>
      <b/>
      <sz val="14"/>
      <color indexed="20"/>
      <name val="Arial"/>
      <family val="2"/>
    </font>
    <font>
      <sz val="11.75"/>
      <name val="Arial"/>
      <family val="0"/>
    </font>
    <font>
      <sz val="8.5"/>
      <name val="Arial"/>
      <family val="2"/>
    </font>
    <font>
      <sz val="6.25"/>
      <name val="Arial"/>
      <family val="2"/>
    </font>
    <font>
      <b/>
      <sz val="8.75"/>
      <name val="Arial"/>
      <family val="2"/>
    </font>
    <font>
      <b/>
      <sz val="8.5"/>
      <name val="Arial"/>
      <family val="2"/>
    </font>
    <font>
      <b/>
      <sz val="11.75"/>
      <name val="Arial"/>
      <family val="0"/>
    </font>
    <font>
      <b/>
      <sz val="12"/>
      <name val="Arial"/>
      <family val="0"/>
    </font>
    <font>
      <sz val="9.25"/>
      <name val="Arial"/>
      <family val="2"/>
    </font>
    <font>
      <sz val="7"/>
      <name val="Arial"/>
      <family val="2"/>
    </font>
    <font>
      <b/>
      <sz val="15.5"/>
      <name val="Arial"/>
      <family val="0"/>
    </font>
    <font>
      <b/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0" fillId="2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2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/>
    </xf>
    <xf numFmtId="0" fontId="13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183" fontId="8" fillId="0" borderId="1" xfId="0" applyNumberFormat="1" applyFont="1" applyBorder="1" applyAlignment="1">
      <alignment/>
    </xf>
    <xf numFmtId="183" fontId="8" fillId="0" borderId="2" xfId="0" applyNumberFormat="1" applyFont="1" applyBorder="1" applyAlignment="1">
      <alignment/>
    </xf>
    <xf numFmtId="183" fontId="8" fillId="0" borderId="6" xfId="0" applyNumberFormat="1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83" fontId="8" fillId="0" borderId="6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83" fontId="8" fillId="0" borderId="2" xfId="0" applyNumberFormat="1" applyFont="1" applyBorder="1" applyAlignment="1">
      <alignment horizontal="right"/>
    </xf>
    <xf numFmtId="0" fontId="19" fillId="2" borderId="0" xfId="0" applyFont="1" applyFill="1" applyBorder="1" applyAlignment="1">
      <alignment/>
    </xf>
    <xf numFmtId="0" fontId="19" fillId="2" borderId="0" xfId="0" applyFont="1" applyFill="1" applyAlignment="1">
      <alignment/>
    </xf>
    <xf numFmtId="183" fontId="7" fillId="0" borderId="1" xfId="0" applyNumberFormat="1" applyFont="1" applyBorder="1" applyAlignment="1">
      <alignment/>
    </xf>
    <xf numFmtId="183" fontId="7" fillId="0" borderId="2" xfId="0" applyNumberFormat="1" applyFont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 applyProtection="1">
      <alignment/>
      <protection hidden="1"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SITE 1 Verteilung der Werte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5775"/>
          <c:w val="0.778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v>N/Z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'Auswertung-numerisch'!$A$3:$A$7</c:f>
              <c:strCache>
                <c:ptCount val="5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</c:strCache>
            </c:strRef>
          </c:cat>
          <c:val>
            <c:numRef>
              <c:f>'Auswertung-numerisch'!$B$3:$B$7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Sehr gut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'Auswertung-numerisch'!$A$3:$A$7</c:f>
              <c:strCache>
                <c:ptCount val="5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</c:strCache>
            </c:strRef>
          </c:cat>
          <c:val>
            <c:numRef>
              <c:f>'Auswertung-numerisch'!$C$3:$C$7</c:f>
              <c:numCache>
                <c:ptCount val="5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v>Gut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'Auswertung-numerisch'!$A$3:$A$7</c:f>
              <c:strCache>
                <c:ptCount val="5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</c:strCache>
            </c:strRef>
          </c:cat>
          <c:val>
            <c:numRef>
              <c:f>'Auswertung-numerisch'!$D$3:$D$7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2</c:v>
                </c:pt>
                <c:pt idx="3">
                  <c:v>26</c:v>
                </c:pt>
                <c:pt idx="4">
                  <c:v>10</c:v>
                </c:pt>
              </c:numCache>
            </c:numRef>
          </c:val>
        </c:ser>
        <c:ser>
          <c:idx val="3"/>
          <c:order val="3"/>
          <c:tx>
            <c:v>Befriedigend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'Auswertung-numerisch'!$A$3:$A$7</c:f>
              <c:strCache>
                <c:ptCount val="5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</c:strCache>
            </c:strRef>
          </c:cat>
          <c:val>
            <c:numRef>
              <c:f>'Auswertung-numerisch'!$E$3:$E$7</c:f>
              <c:numCache>
                <c:ptCount val="5"/>
                <c:pt idx="0">
                  <c:v>11</c:v>
                </c:pt>
                <c:pt idx="1">
                  <c:v>6</c:v>
                </c:pt>
                <c:pt idx="2">
                  <c:v>2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</c:ser>
        <c:ser>
          <c:idx val="4"/>
          <c:order val="4"/>
          <c:tx>
            <c:v>Ausreichend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'Auswertung-numerisch'!$A$3:$A$7</c:f>
              <c:strCache>
                <c:ptCount val="5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</c:strCache>
            </c:strRef>
          </c:cat>
          <c:val>
            <c:numRef>
              <c:f>'Auswertung-numerisch'!$F$3:$F$7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v>Mangelhaft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'Auswertung-numerisch'!$A$3:$A$7</c:f>
              <c:strCache>
                <c:ptCount val="5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</c:strCache>
            </c:strRef>
          </c:cat>
          <c:val>
            <c:numRef>
              <c:f>'Auswertung-grafisch - overview'!$G$3:$G$7</c:f>
              <c:numCache/>
            </c:numRef>
          </c:val>
        </c:ser>
        <c:axId val="29106488"/>
        <c:axId val="7256473"/>
      </c:barChart>
      <c:catAx>
        <c:axId val="29106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Kategorien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56473"/>
        <c:crosses val="autoZero"/>
        <c:auto val="1"/>
        <c:lblOffset val="100"/>
        <c:noMultiLvlLbl val="0"/>
      </c:catAx>
      <c:valAx>
        <c:axId val="725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064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27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SITE 2 Verteilung der Werte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5525"/>
          <c:w val="0.793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v>N/Z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'Auswertung-numerisch'!$A$16:$A$20</c:f>
              <c:strCache>
                <c:ptCount val="5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</c:strCache>
            </c:strRef>
          </c:cat>
          <c:val>
            <c:numRef>
              <c:f>'Auswertung-numerisch'!$B$16:$B$20</c:f>
              <c:numCache>
                <c:ptCount val="5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Sehr gut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'Auswertung-numerisch'!$A$16:$A$20</c:f>
              <c:strCache>
                <c:ptCount val="5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</c:strCache>
            </c:strRef>
          </c:cat>
          <c:val>
            <c:numRef>
              <c:f>'Auswertung-numerisch'!$C$16:$C$20</c:f>
              <c:numCache>
                <c:ptCount val="5"/>
                <c:pt idx="0">
                  <c:v>30</c:v>
                </c:pt>
                <c:pt idx="1">
                  <c:v>18</c:v>
                </c:pt>
                <c:pt idx="2">
                  <c:v>10</c:v>
                </c:pt>
                <c:pt idx="3">
                  <c:v>39</c:v>
                </c:pt>
                <c:pt idx="4">
                  <c:v>14</c:v>
                </c:pt>
              </c:numCache>
            </c:numRef>
          </c:val>
        </c:ser>
        <c:ser>
          <c:idx val="2"/>
          <c:order val="2"/>
          <c:tx>
            <c:v>Gut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'Auswertung-numerisch'!$A$16:$A$20</c:f>
              <c:strCache>
                <c:ptCount val="5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</c:strCache>
            </c:strRef>
          </c:cat>
          <c:val>
            <c:numRef>
              <c:f>'Auswertung-numerisch'!$D$16:$D$20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11</c:v>
                </c:pt>
                <c:pt idx="4">
                  <c:v>6</c:v>
                </c:pt>
              </c:numCache>
            </c:numRef>
          </c:val>
        </c:ser>
        <c:ser>
          <c:idx val="3"/>
          <c:order val="3"/>
          <c:tx>
            <c:v>Befriedigend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'Auswertung-numerisch'!$A$16:$A$20</c:f>
              <c:strCache>
                <c:ptCount val="5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</c:strCache>
            </c:strRef>
          </c:cat>
          <c:val>
            <c:numRef>
              <c:f>'Auswertung-numerisch'!$E$16:$E$20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Ausreichend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'Auswertung-numerisch'!$A$16:$A$20</c:f>
              <c:strCache>
                <c:ptCount val="5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</c:strCache>
            </c:strRef>
          </c:cat>
          <c:val>
            <c:numRef>
              <c:f>'Auswertung-numerisch'!$F$16:$F$20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v>Mangelhaft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'Auswertung-numerisch'!$A$16:$A$20</c:f>
              <c:strCache>
                <c:ptCount val="5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</c:strCache>
            </c:strRef>
          </c:cat>
          <c:val>
            <c:numRef>
              <c:f>'Auswertung-numerisch'!$G$16:$G$20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168206"/>
        <c:axId val="45988007"/>
      </c:barChart>
      <c:catAx>
        <c:axId val="18168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Kategorien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88007"/>
        <c:crosses val="autoZero"/>
        <c:auto val="1"/>
        <c:lblOffset val="100"/>
        <c:noMultiLvlLbl val="0"/>
      </c:catAx>
      <c:valAx>
        <c:axId val="45988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1682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26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Usability Indexe - im Vergleich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SITE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('Auswertung-numerisch'!$A$3:$A$7,'Auswertung-numerisch'!$A$11)</c:f>
              <c:strCache>
                <c:ptCount val="6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  <c:pt idx="5">
                  <c:v>Gesamt-Usability</c:v>
                </c:pt>
              </c:strCache>
            </c:strRef>
          </c:cat>
          <c:val>
            <c:numRef>
              <c:f>('Auswertung-numerisch'!$H$3:$H$7,'Auswertung-numerisch'!$H$9)</c:f>
              <c:numCache>
                <c:ptCount val="6"/>
                <c:pt idx="0">
                  <c:v>37.5</c:v>
                </c:pt>
                <c:pt idx="1">
                  <c:v>33.92857142857143</c:v>
                </c:pt>
                <c:pt idx="2">
                  <c:v>71.15384615384616</c:v>
                </c:pt>
                <c:pt idx="3">
                  <c:v>30.5</c:v>
                </c:pt>
                <c:pt idx="4">
                  <c:v>41.25</c:v>
                </c:pt>
                <c:pt idx="5">
                  <c:v>42.86648351648351</c:v>
                </c:pt>
              </c:numCache>
            </c:numRef>
          </c:val>
          <c:smooth val="0"/>
        </c:ser>
        <c:ser>
          <c:idx val="1"/>
          <c:order val="1"/>
          <c:tx>
            <c:v>SITE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('Auswertung-numerisch'!$A$3:$A$7,'Auswertung-numerisch'!$A$11)</c:f>
              <c:strCache>
                <c:ptCount val="6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  <c:pt idx="5">
                  <c:v>Gesamt-Usability</c:v>
                </c:pt>
              </c:strCache>
            </c:strRef>
          </c:cat>
          <c:val>
            <c:numRef>
              <c:f>('Auswertung-numerisch'!$H$16:$H$20,'Auswertung-numerisch'!$H$22)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5.769230769230769</c:v>
                </c:pt>
                <c:pt idx="3">
                  <c:v>5.5</c:v>
                </c:pt>
                <c:pt idx="4">
                  <c:v>7.5</c:v>
                </c:pt>
                <c:pt idx="5">
                  <c:v>3.753846153846154</c:v>
                </c:pt>
              </c:numCache>
            </c:numRef>
          </c:val>
          <c:smooth val="0"/>
        </c:ser>
        <c:marker val="1"/>
        <c:axId val="26224052"/>
        <c:axId val="13834181"/>
      </c:lineChart>
      <c:catAx>
        <c:axId val="26224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Kategorien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34181"/>
        <c:crosses val="autoZero"/>
        <c:auto val="1"/>
        <c:lblOffset val="100"/>
        <c:noMultiLvlLbl val="0"/>
      </c:catAx>
      <c:valAx>
        <c:axId val="13834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62240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N/Z Koeffizient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825"/>
          <c:w val="0.7995"/>
          <c:h val="0.725"/>
        </c:manualLayout>
      </c:layout>
      <c:lineChart>
        <c:grouping val="standard"/>
        <c:varyColors val="0"/>
        <c:ser>
          <c:idx val="0"/>
          <c:order val="0"/>
          <c:tx>
            <c:v>SITE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'Auswertung-numerisch'!$A$16:$A$20</c:f>
              <c:strCache>
                <c:ptCount val="5"/>
                <c:pt idx="0">
                  <c:v>Navigation und Orientierung</c:v>
                </c:pt>
                <c:pt idx="1">
                  <c:v>Interaktion und Informationsaustausch</c:v>
                </c:pt>
                <c:pt idx="2">
                  <c:v>Aktualität und Qualität</c:v>
                </c:pt>
                <c:pt idx="3">
                  <c:v>Informations- und Textdesign</c:v>
                </c:pt>
                <c:pt idx="4">
                  <c:v>Auffindbarkeit und Zugänglichkeit</c:v>
                </c:pt>
              </c:strCache>
            </c:strRef>
          </c:cat>
          <c:val>
            <c:numRef>
              <c:f>'Auswertung-numerisch'!$I$3:$I$7</c:f>
              <c:numCache>
                <c:ptCount val="5"/>
                <c:pt idx="0">
                  <c:v>0</c:v>
                </c:pt>
                <c:pt idx="1">
                  <c:v>41.66666666666667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SITE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'Auswertung-numerisch'!$I$16:$I$20</c:f>
              <c:numCache>
                <c:ptCount val="5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2082346"/>
        <c:axId val="61076083"/>
      </c:lineChart>
      <c:catAx>
        <c:axId val="22082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Kategorien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76083"/>
        <c:crosses val="autoZero"/>
        <c:auto val="1"/>
        <c:lblOffset val="100"/>
        <c:noMultiLvlLbl val="0"/>
      </c:catAx>
      <c:valAx>
        <c:axId val="61076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823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Navigation und Orientierung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8875"/>
          <c:w val="0.796"/>
          <c:h val="0.82025"/>
        </c:manualLayout>
      </c:layout>
      <c:lineChart>
        <c:grouping val="standard"/>
        <c:varyColors val="0"/>
        <c:ser>
          <c:idx val="0"/>
          <c:order val="0"/>
          <c:tx>
            <c:v>SITE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'Auswertung-numerisch'!$B$15:$G$15</c:f>
              <c:strCache>
                <c:ptCount val="6"/>
                <c:pt idx="0">
                  <c:v>N/Z</c:v>
                </c:pt>
                <c:pt idx="1">
                  <c:v>sehr gut</c:v>
                </c:pt>
                <c:pt idx="2">
                  <c:v>gut</c:v>
                </c:pt>
                <c:pt idx="3">
                  <c:v>befriedigend</c:v>
                </c:pt>
                <c:pt idx="4">
                  <c:v>ausreichend</c:v>
                </c:pt>
                <c:pt idx="5">
                  <c:v> mangelhaft</c:v>
                </c:pt>
              </c:strCache>
            </c:strRef>
          </c:cat>
          <c:val>
            <c:numRef>
              <c:f>'Auswertung-numerisch'!$B$3:$G$3</c:f>
              <c:numCache>
                <c:ptCount val="6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11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SITE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'Auswertung-numerisch'!$B$15:$G$15</c:f>
              <c:strCache>
                <c:ptCount val="6"/>
                <c:pt idx="0">
                  <c:v>N/Z</c:v>
                </c:pt>
                <c:pt idx="1">
                  <c:v>sehr gut</c:v>
                </c:pt>
                <c:pt idx="2">
                  <c:v>gut</c:v>
                </c:pt>
                <c:pt idx="3">
                  <c:v>befriedigend</c:v>
                </c:pt>
                <c:pt idx="4">
                  <c:v>ausreichend</c:v>
                </c:pt>
                <c:pt idx="5">
                  <c:v> mangelhaft</c:v>
                </c:pt>
              </c:strCache>
            </c:strRef>
          </c:cat>
          <c:val>
            <c:numRef>
              <c:f>'Auswertung-numerisch'!$B$16:$H$16</c:f>
              <c:numCache>
                <c:ptCount val="7"/>
                <c:pt idx="0">
                  <c:v>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7529328"/>
        <c:axId val="23898161"/>
      </c:lineChart>
      <c:catAx>
        <c:axId val="752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Sites - Bewertungen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98161"/>
        <c:crosses val="autoZero"/>
        <c:auto val="1"/>
        <c:lblOffset val="100"/>
        <c:noMultiLvlLbl val="0"/>
      </c:catAx>
      <c:valAx>
        <c:axId val="23898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5293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3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Interaktion und Informationsaustausch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92"/>
          <c:w val="0.78475"/>
          <c:h val="0.807"/>
        </c:manualLayout>
      </c:layout>
      <c:lineChart>
        <c:grouping val="standard"/>
        <c:varyColors val="0"/>
        <c:ser>
          <c:idx val="0"/>
          <c:order val="0"/>
          <c:tx>
            <c:v>SITE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'Auswertung-numerisch'!$B$15:$G$15</c:f>
              <c:strCache>
                <c:ptCount val="6"/>
                <c:pt idx="0">
                  <c:v>N/Z</c:v>
                </c:pt>
                <c:pt idx="1">
                  <c:v>sehr gut</c:v>
                </c:pt>
                <c:pt idx="2">
                  <c:v>gut</c:v>
                </c:pt>
                <c:pt idx="3">
                  <c:v>befriedigend</c:v>
                </c:pt>
                <c:pt idx="4">
                  <c:v>ausreichend</c:v>
                </c:pt>
                <c:pt idx="5">
                  <c:v> mangelhaft</c:v>
                </c:pt>
              </c:strCache>
            </c:strRef>
          </c:cat>
          <c:val>
            <c:numRef>
              <c:f>'Auswertung-numerisch'!$B$4:$G$4</c:f>
              <c:numCache>
                <c:ptCount val="6"/>
                <c:pt idx="0">
                  <c:v>10</c:v>
                </c:pt>
                <c:pt idx="1">
                  <c:v>1</c:v>
                </c:pt>
                <c:pt idx="2">
                  <c:v>7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SITE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'Auswertung-numerisch'!$B$15:$G$15</c:f>
              <c:strCache>
                <c:ptCount val="6"/>
                <c:pt idx="0">
                  <c:v>N/Z</c:v>
                </c:pt>
                <c:pt idx="1">
                  <c:v>sehr gut</c:v>
                </c:pt>
                <c:pt idx="2">
                  <c:v>gut</c:v>
                </c:pt>
                <c:pt idx="3">
                  <c:v>befriedigend</c:v>
                </c:pt>
                <c:pt idx="4">
                  <c:v>ausreichend</c:v>
                </c:pt>
                <c:pt idx="5">
                  <c:v> mangelhaft</c:v>
                </c:pt>
              </c:strCache>
            </c:strRef>
          </c:cat>
          <c:val>
            <c:numRef>
              <c:f>'Auswertung-numerisch'!$B$17:$G$17</c:f>
              <c:numCache>
                <c:ptCount val="6"/>
                <c:pt idx="0">
                  <c:v>6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2099334"/>
        <c:axId val="2997375"/>
      </c:lineChart>
      <c:catAx>
        <c:axId val="3209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Sites - Bewertungen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7375"/>
        <c:crosses val="autoZero"/>
        <c:auto val="1"/>
        <c:lblOffset val="100"/>
        <c:noMultiLvlLbl val="0"/>
      </c:catAx>
      <c:valAx>
        <c:axId val="2997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993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40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Aktualität und Qualität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SITE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'Auswertung-numerisch'!$B$15:$G$15</c:f>
              <c:strCache>
                <c:ptCount val="6"/>
                <c:pt idx="0">
                  <c:v>N/Z</c:v>
                </c:pt>
                <c:pt idx="1">
                  <c:v>sehr gut</c:v>
                </c:pt>
                <c:pt idx="2">
                  <c:v>gut</c:v>
                </c:pt>
                <c:pt idx="3">
                  <c:v>befriedigend</c:v>
                </c:pt>
                <c:pt idx="4">
                  <c:v>ausreichend</c:v>
                </c:pt>
                <c:pt idx="5">
                  <c:v> mangelhaft</c:v>
                </c:pt>
              </c:strCache>
            </c:strRef>
          </c:cat>
          <c:val>
            <c:numRef>
              <c:f>'Auswertung-numerisch'!$B$5:$G$5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SITE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'Auswertung-numerisch'!$B$15:$G$15</c:f>
              <c:strCache>
                <c:ptCount val="6"/>
                <c:pt idx="0">
                  <c:v>N/Z</c:v>
                </c:pt>
                <c:pt idx="1">
                  <c:v>sehr gut</c:v>
                </c:pt>
                <c:pt idx="2">
                  <c:v>gut</c:v>
                </c:pt>
                <c:pt idx="3">
                  <c:v>befriedigend</c:v>
                </c:pt>
                <c:pt idx="4">
                  <c:v>ausreichend</c:v>
                </c:pt>
                <c:pt idx="5">
                  <c:v> mangelhaft</c:v>
                </c:pt>
              </c:strCache>
            </c:strRef>
          </c:cat>
          <c:val>
            <c:numRef>
              <c:f>'Auswertung-numerisch'!$B$18:$G$18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2944876"/>
        <c:axId val="46773981"/>
      </c:lineChart>
      <c:catAx>
        <c:axId val="62944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Sites - Bewertungen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73981"/>
        <c:crosses val="autoZero"/>
        <c:auto val="1"/>
        <c:lblOffset val="100"/>
        <c:noMultiLvlLbl val="0"/>
      </c:catAx>
      <c:valAx>
        <c:axId val="46773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448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Informations- und Textdesign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SITE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'Auswertung-numerisch'!$B$15:$G$15</c:f>
              <c:strCache>
                <c:ptCount val="6"/>
                <c:pt idx="0">
                  <c:v>N/Z</c:v>
                </c:pt>
                <c:pt idx="1">
                  <c:v>sehr gut</c:v>
                </c:pt>
                <c:pt idx="2">
                  <c:v>gut</c:v>
                </c:pt>
                <c:pt idx="3">
                  <c:v>befriedigend</c:v>
                </c:pt>
                <c:pt idx="4">
                  <c:v>ausreichend</c:v>
                </c:pt>
                <c:pt idx="5">
                  <c:v> mangelhaft</c:v>
                </c:pt>
              </c:strCache>
            </c:strRef>
          </c:cat>
          <c:val>
            <c:numRef>
              <c:f>'Auswertung-numerisch'!$B$6:$G$6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26</c:v>
                </c:pt>
                <c:pt idx="3">
                  <c:v>8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SITE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'Auswertung-numerisch'!$B$15:$G$15</c:f>
              <c:strCache>
                <c:ptCount val="6"/>
                <c:pt idx="0">
                  <c:v>N/Z</c:v>
                </c:pt>
                <c:pt idx="1">
                  <c:v>sehr gut</c:v>
                </c:pt>
                <c:pt idx="2">
                  <c:v>gut</c:v>
                </c:pt>
                <c:pt idx="3">
                  <c:v>befriedigend</c:v>
                </c:pt>
                <c:pt idx="4">
                  <c:v>ausreichend</c:v>
                </c:pt>
                <c:pt idx="5">
                  <c:v> mangelhaft</c:v>
                </c:pt>
              </c:strCache>
            </c:strRef>
          </c:cat>
          <c:val>
            <c:numRef>
              <c:f>'Auswertung-numerisch'!$B$19:$G$19</c:f>
              <c:numCache>
                <c:ptCount val="6"/>
                <c:pt idx="0">
                  <c:v>0</c:v>
                </c:pt>
                <c:pt idx="1">
                  <c:v>39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2729506"/>
        <c:axId val="24904395"/>
      </c:lineChart>
      <c:catAx>
        <c:axId val="4272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Sites - Bewertungen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04395"/>
        <c:crosses val="autoZero"/>
        <c:auto val="1"/>
        <c:lblOffset val="100"/>
        <c:noMultiLvlLbl val="0"/>
      </c:catAx>
      <c:valAx>
        <c:axId val="24904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295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Auffindbarkeit und Zugänglichkeit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SITE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'Auswertung-numerisch'!$B$15:$G$15</c:f>
              <c:strCache>
                <c:ptCount val="6"/>
                <c:pt idx="0">
                  <c:v>N/Z</c:v>
                </c:pt>
                <c:pt idx="1">
                  <c:v>sehr gut</c:v>
                </c:pt>
                <c:pt idx="2">
                  <c:v>gut</c:v>
                </c:pt>
                <c:pt idx="3">
                  <c:v>befriedigend</c:v>
                </c:pt>
                <c:pt idx="4">
                  <c:v>ausreichend</c:v>
                </c:pt>
                <c:pt idx="5">
                  <c:v> mangelhaft</c:v>
                </c:pt>
              </c:strCache>
            </c:strRef>
          </c:cat>
          <c:val>
            <c:numRef>
              <c:f>'Auswertung-numerisch'!$B$7:$G$7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SITE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'Auswertung-numerisch'!$B$15:$G$15</c:f>
              <c:strCache>
                <c:ptCount val="6"/>
                <c:pt idx="0">
                  <c:v>N/Z</c:v>
                </c:pt>
                <c:pt idx="1">
                  <c:v>sehr gut</c:v>
                </c:pt>
                <c:pt idx="2">
                  <c:v>gut</c:v>
                </c:pt>
                <c:pt idx="3">
                  <c:v>befriedigend</c:v>
                </c:pt>
                <c:pt idx="4">
                  <c:v>ausreichend</c:v>
                </c:pt>
                <c:pt idx="5">
                  <c:v> mangelhaft</c:v>
                </c:pt>
              </c:strCache>
            </c:strRef>
          </c:cat>
          <c:val>
            <c:numRef>
              <c:f>'Auswertung-numerisch'!$B$20:$G$20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3230248"/>
        <c:axId val="44093385"/>
      </c:lineChart>
      <c:catAx>
        <c:axId val="53230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Sites - Bewertungen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93385"/>
        <c:crosses val="autoZero"/>
        <c:auto val="1"/>
        <c:lblOffset val="100"/>
        <c:noMultiLvlLbl val="0"/>
      </c:catAx>
      <c:valAx>
        <c:axId val="44093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302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4410075</xdr:colOff>
      <xdr:row>14</xdr:row>
      <xdr:rowOff>47625</xdr:rowOff>
    </xdr:to>
    <xdr:pic>
      <xdr:nvPicPr>
        <xdr:cNvPr id="1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100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342900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46005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0</xdr:row>
      <xdr:rowOff>19050</xdr:rowOff>
    </xdr:from>
    <xdr:to>
      <xdr:col>14</xdr:col>
      <xdr:colOff>600075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629150" y="19050"/>
        <a:ext cx="45053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19050</xdr:rowOff>
    </xdr:from>
    <xdr:to>
      <xdr:col>7</xdr:col>
      <xdr:colOff>342900</xdr:colOff>
      <xdr:row>44</xdr:row>
      <xdr:rowOff>28575</xdr:rowOff>
    </xdr:to>
    <xdr:graphicFrame>
      <xdr:nvGraphicFramePr>
        <xdr:cNvPr id="3" name="Chart 6"/>
        <xdr:cNvGraphicFramePr/>
      </xdr:nvGraphicFramePr>
      <xdr:xfrm>
        <a:off x="0" y="3905250"/>
        <a:ext cx="46101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342900</xdr:colOff>
      <xdr:row>24</xdr:row>
      <xdr:rowOff>19050</xdr:rowOff>
    </xdr:from>
    <xdr:to>
      <xdr:col>14</xdr:col>
      <xdr:colOff>581025</xdr:colOff>
      <xdr:row>44</xdr:row>
      <xdr:rowOff>19050</xdr:rowOff>
    </xdr:to>
    <xdr:graphicFrame>
      <xdr:nvGraphicFramePr>
        <xdr:cNvPr id="4" name="Chart 7"/>
        <xdr:cNvGraphicFramePr/>
      </xdr:nvGraphicFramePr>
      <xdr:xfrm>
        <a:off x="4610100" y="3905250"/>
        <a:ext cx="45053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533400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4191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0</xdr:row>
      <xdr:rowOff>0</xdr:rowOff>
    </xdr:from>
    <xdr:to>
      <xdr:col>13</xdr:col>
      <xdr:colOff>466725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4191000" y="0"/>
        <a:ext cx="42005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6</xdr:col>
      <xdr:colOff>533400</xdr:colOff>
      <xdr:row>39</xdr:row>
      <xdr:rowOff>104775</xdr:rowOff>
    </xdr:to>
    <xdr:graphicFrame>
      <xdr:nvGraphicFramePr>
        <xdr:cNvPr id="3" name="Chart 3"/>
        <xdr:cNvGraphicFramePr/>
      </xdr:nvGraphicFramePr>
      <xdr:xfrm>
        <a:off x="0" y="3305175"/>
        <a:ext cx="419100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542925</xdr:colOff>
      <xdr:row>20</xdr:row>
      <xdr:rowOff>57150</xdr:rowOff>
    </xdr:from>
    <xdr:to>
      <xdr:col>13</xdr:col>
      <xdr:colOff>466725</xdr:colOff>
      <xdr:row>39</xdr:row>
      <xdr:rowOff>104775</xdr:rowOff>
    </xdr:to>
    <xdr:graphicFrame>
      <xdr:nvGraphicFramePr>
        <xdr:cNvPr id="4" name="Chart 4"/>
        <xdr:cNvGraphicFramePr/>
      </xdr:nvGraphicFramePr>
      <xdr:xfrm>
        <a:off x="4200525" y="3295650"/>
        <a:ext cx="41910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342900</xdr:colOff>
      <xdr:row>39</xdr:row>
      <xdr:rowOff>114300</xdr:rowOff>
    </xdr:from>
    <xdr:to>
      <xdr:col>10</xdr:col>
      <xdr:colOff>266700</xdr:colOff>
      <xdr:row>57</xdr:row>
      <xdr:rowOff>114300</xdr:rowOff>
    </xdr:to>
    <xdr:graphicFrame>
      <xdr:nvGraphicFramePr>
        <xdr:cNvPr id="5" name="Chart 5"/>
        <xdr:cNvGraphicFramePr/>
      </xdr:nvGraphicFramePr>
      <xdr:xfrm>
        <a:off x="2171700" y="6429375"/>
        <a:ext cx="41910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D206"/>
  <sheetViews>
    <sheetView tabSelected="1" workbookViewId="0" topLeftCell="A173">
      <selection activeCell="F84" sqref="F84"/>
    </sheetView>
  </sheetViews>
  <sheetFormatPr defaultColWidth="11.421875" defaultRowHeight="12.75"/>
  <cols>
    <col min="1" max="1" width="82.00390625" style="0" customWidth="1"/>
    <col min="2" max="2" width="4.28125" style="0" bestFit="1" customWidth="1"/>
    <col min="3" max="3" width="13.7109375" style="0" customWidth="1"/>
    <col min="4" max="4" width="4.140625" style="0" bestFit="1" customWidth="1"/>
    <col min="5" max="5" width="11.140625" style="0" bestFit="1" customWidth="1"/>
    <col min="6" max="6" width="11.28125" style="0" bestFit="1" customWidth="1"/>
    <col min="7" max="7" width="10.28125" style="0" bestFit="1" customWidth="1"/>
    <col min="8" max="11" width="9.140625" style="0" customWidth="1"/>
    <col min="12" max="12" width="9.28125" style="0" customWidth="1"/>
    <col min="13" max="16384" width="9.140625" style="0" customWidth="1"/>
  </cols>
  <sheetData>
    <row r="1" spans="1:82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4"/>
      <c r="N1" s="24" t="s">
        <v>134</v>
      </c>
      <c r="O1" s="24"/>
      <c r="P1" s="24"/>
      <c r="Q1" s="24"/>
      <c r="R1" s="24"/>
      <c r="S1" s="24"/>
      <c r="T1" s="24"/>
      <c r="U1" s="24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</row>
    <row r="2" spans="1:82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/>
      <c r="N2" s="24" t="s">
        <v>135</v>
      </c>
      <c r="O2" s="24"/>
      <c r="P2" s="24"/>
      <c r="Q2" s="24"/>
      <c r="R2" s="24"/>
      <c r="S2" s="24"/>
      <c r="T2" s="24"/>
      <c r="U2" s="24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</row>
    <row r="3" spans="1:82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4"/>
      <c r="N3" s="24" t="s">
        <v>136</v>
      </c>
      <c r="O3" s="24"/>
      <c r="P3" s="24"/>
      <c r="Q3" s="24"/>
      <c r="R3" s="24"/>
      <c r="S3" s="24"/>
      <c r="T3" s="24"/>
      <c r="U3" s="24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</row>
    <row r="4" spans="1:8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4"/>
      <c r="N4" s="24" t="s">
        <v>137</v>
      </c>
      <c r="O4" s="24"/>
      <c r="P4" s="24"/>
      <c r="Q4" s="24"/>
      <c r="R4" s="24"/>
      <c r="S4" s="24"/>
      <c r="T4" s="24"/>
      <c r="U4" s="24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</row>
    <row r="5" spans="1:82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4"/>
      <c r="N5" s="24" t="s">
        <v>138</v>
      </c>
      <c r="O5" s="24"/>
      <c r="P5" s="24"/>
      <c r="Q5" s="24"/>
      <c r="R5" s="24"/>
      <c r="S5" s="24"/>
      <c r="T5" s="24"/>
      <c r="U5" s="24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</row>
    <row r="6" spans="1:82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4"/>
      <c r="N6" s="24" t="s">
        <v>133</v>
      </c>
      <c r="O6" s="24"/>
      <c r="P6" s="24"/>
      <c r="Q6" s="24"/>
      <c r="R6" s="24"/>
      <c r="S6" s="24"/>
      <c r="T6" s="24"/>
      <c r="U6" s="24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</row>
    <row r="7" spans="1:82" ht="12.75">
      <c r="A7" s="21"/>
      <c r="B7" s="21"/>
      <c r="C7" s="21"/>
      <c r="D7" s="28" t="s">
        <v>159</v>
      </c>
      <c r="E7" s="21"/>
      <c r="F7" s="21"/>
      <c r="G7" s="28" t="s">
        <v>158</v>
      </c>
      <c r="H7" s="21"/>
      <c r="I7" s="21"/>
      <c r="J7" s="21"/>
      <c r="K7" s="21"/>
      <c r="L7" s="21"/>
      <c r="M7" s="24"/>
      <c r="N7" s="24"/>
      <c r="O7" s="24"/>
      <c r="P7" s="24"/>
      <c r="Q7" s="24"/>
      <c r="R7" s="24"/>
      <c r="S7" s="24"/>
      <c r="T7" s="24"/>
      <c r="U7" s="24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</row>
    <row r="8" spans="1:82" ht="18">
      <c r="A8" s="21"/>
      <c r="B8" s="21"/>
      <c r="D8" s="50" t="s">
        <v>163</v>
      </c>
      <c r="E8" s="50"/>
      <c r="F8" s="51"/>
      <c r="G8" s="50" t="s">
        <v>164</v>
      </c>
      <c r="H8" s="50"/>
      <c r="I8" s="51"/>
      <c r="J8" s="21"/>
      <c r="K8" s="21"/>
      <c r="L8" s="21"/>
      <c r="M8" s="24"/>
      <c r="N8" s="24"/>
      <c r="O8" s="24"/>
      <c r="P8" s="24"/>
      <c r="Q8" s="24"/>
      <c r="R8" s="24"/>
      <c r="S8" s="24"/>
      <c r="T8" s="24"/>
      <c r="U8" s="24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</row>
    <row r="9" spans="1:82" ht="18">
      <c r="A9" s="21"/>
      <c r="B9" s="21"/>
      <c r="C9" s="51"/>
      <c r="D9" s="51"/>
      <c r="E9" s="51"/>
      <c r="F9" s="51"/>
      <c r="G9" s="51"/>
      <c r="H9" s="51"/>
      <c r="I9" s="51"/>
      <c r="J9" s="21"/>
      <c r="K9" s="21"/>
      <c r="L9" s="21"/>
      <c r="M9" s="24"/>
      <c r="N9" s="24"/>
      <c r="O9" s="24"/>
      <c r="P9" s="24"/>
      <c r="Q9" s="24"/>
      <c r="R9" s="24"/>
      <c r="S9" s="24"/>
      <c r="T9" s="24"/>
      <c r="U9" s="24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</row>
    <row r="10" spans="1:82" ht="18">
      <c r="A10" s="21"/>
      <c r="B10" s="21"/>
      <c r="C10" s="51"/>
      <c r="D10" s="51"/>
      <c r="E10" s="51"/>
      <c r="F10" s="51"/>
      <c r="G10" s="51"/>
      <c r="H10" s="51"/>
      <c r="I10" s="51"/>
      <c r="J10" s="21"/>
      <c r="K10" s="21"/>
      <c r="L10" s="21"/>
      <c r="M10" s="24"/>
      <c r="N10" s="24"/>
      <c r="O10" s="24"/>
      <c r="P10" s="24"/>
      <c r="Q10" s="24"/>
      <c r="R10" s="24"/>
      <c r="S10" s="24"/>
      <c r="T10" s="24"/>
      <c r="U10" s="24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</row>
    <row r="11" spans="1:82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4"/>
      <c r="N11" s="24"/>
      <c r="O11" s="24"/>
      <c r="P11" s="24"/>
      <c r="Q11" s="24"/>
      <c r="R11" s="24"/>
      <c r="S11" s="24"/>
      <c r="T11" s="24"/>
      <c r="U11" s="24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</row>
    <row r="12" spans="1:82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4"/>
      <c r="N12" s="24"/>
      <c r="O12" s="24"/>
      <c r="P12" s="24"/>
      <c r="Q12" s="24"/>
      <c r="R12" s="24"/>
      <c r="S12" s="24"/>
      <c r="T12" s="24"/>
      <c r="U12" s="24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</row>
    <row r="13" spans="1:82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4"/>
      <c r="N13" s="24"/>
      <c r="O13" s="24"/>
      <c r="P13" s="24"/>
      <c r="Q13" s="24"/>
      <c r="R13" s="24"/>
      <c r="S13" s="24"/>
      <c r="T13" s="24"/>
      <c r="U13" s="24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</row>
    <row r="14" spans="1:82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4"/>
      <c r="N14" s="24"/>
      <c r="O14" s="24"/>
      <c r="P14" s="24"/>
      <c r="Q14" s="24"/>
      <c r="R14" s="24"/>
      <c r="S14" s="24"/>
      <c r="T14" s="24"/>
      <c r="U14" s="24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</row>
    <row r="15" spans="1:82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4"/>
      <c r="N15" s="24"/>
      <c r="O15" s="24"/>
      <c r="P15" s="24"/>
      <c r="Q15" s="24"/>
      <c r="R15" s="24"/>
      <c r="S15" s="24"/>
      <c r="T15" s="24"/>
      <c r="U15" s="24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</row>
    <row r="16" spans="1:21" s="55" customFormat="1" ht="12.75">
      <c r="A16" s="55" t="s">
        <v>204</v>
      </c>
      <c r="M16" s="56"/>
      <c r="N16" s="56"/>
      <c r="O16" s="56"/>
      <c r="P16" s="56"/>
      <c r="Q16" s="56"/>
      <c r="R16" s="56"/>
      <c r="S16" s="56"/>
      <c r="T16" s="56"/>
      <c r="U16" s="56"/>
    </row>
    <row r="17" spans="1:22" s="19" customFormat="1" ht="16.5">
      <c r="A17" s="20" t="s">
        <v>3</v>
      </c>
      <c r="B17" s="18"/>
      <c r="C17" s="18"/>
      <c r="D17" s="18"/>
      <c r="E17" s="18"/>
      <c r="F17" s="18"/>
      <c r="G17" s="18"/>
      <c r="H17" s="18"/>
      <c r="M17" s="25" t="s">
        <v>141</v>
      </c>
      <c r="N17" s="25" t="s">
        <v>139</v>
      </c>
      <c r="O17" s="25"/>
      <c r="P17" s="25"/>
      <c r="Q17" s="25" t="s">
        <v>141</v>
      </c>
      <c r="R17" s="25" t="s">
        <v>140</v>
      </c>
      <c r="S17" s="25"/>
      <c r="T17" s="25"/>
      <c r="U17" s="25"/>
      <c r="V17" s="22"/>
    </row>
    <row r="18" spans="1:22" s="1" customFormat="1" ht="16.5">
      <c r="A18" s="9" t="s">
        <v>73</v>
      </c>
      <c r="B18" s="10"/>
      <c r="C18" s="10"/>
      <c r="D18" s="10"/>
      <c r="E18" s="10"/>
      <c r="F18" s="10"/>
      <c r="G18" s="10"/>
      <c r="H18" s="10"/>
      <c r="I18" s="22"/>
      <c r="J18" s="22"/>
      <c r="K18" s="22"/>
      <c r="L18" s="22"/>
      <c r="M18" s="25"/>
      <c r="N18" s="25"/>
      <c r="O18" s="25"/>
      <c r="P18" s="25"/>
      <c r="Q18" s="25"/>
      <c r="R18" s="25"/>
      <c r="S18" s="25"/>
      <c r="T18" s="25"/>
      <c r="U18" s="25"/>
      <c r="V18" s="22"/>
    </row>
    <row r="19" spans="1:22" s="19" customFormat="1" ht="16.5">
      <c r="A19" s="17" t="s">
        <v>2</v>
      </c>
      <c r="B19" s="18"/>
      <c r="C19" s="18"/>
      <c r="D19" s="18"/>
      <c r="E19" s="18"/>
      <c r="F19" s="18"/>
      <c r="G19" s="18"/>
      <c r="H19" s="18"/>
      <c r="M19" s="25">
        <v>2</v>
      </c>
      <c r="N19" s="25">
        <f>IF(M19=6,"0",M19)</f>
        <v>2</v>
      </c>
      <c r="O19" s="25"/>
      <c r="P19" s="25"/>
      <c r="Q19" s="25">
        <v>1</v>
      </c>
      <c r="R19" s="25">
        <f>IF(Q19=6,"0",Q19)</f>
        <v>1</v>
      </c>
      <c r="S19" s="25"/>
      <c r="T19" s="25"/>
      <c r="U19" s="25"/>
      <c r="V19" s="22"/>
    </row>
    <row r="20" spans="1:22" s="1" customFormat="1" ht="16.5">
      <c r="A20" s="11" t="s">
        <v>165</v>
      </c>
      <c r="B20" s="10"/>
      <c r="C20" s="10"/>
      <c r="D20" s="10"/>
      <c r="E20" s="10"/>
      <c r="F20" s="10"/>
      <c r="G20" s="10"/>
      <c r="H20" s="10"/>
      <c r="I20" s="22"/>
      <c r="J20" s="22"/>
      <c r="K20" s="22"/>
      <c r="L20" s="22"/>
      <c r="M20" s="25">
        <v>3</v>
      </c>
      <c r="N20" s="25">
        <f>IF(M20=6,"0",M20)</f>
        <v>3</v>
      </c>
      <c r="O20" s="25"/>
      <c r="P20" s="25"/>
      <c r="Q20" s="25">
        <v>1</v>
      </c>
      <c r="R20" s="25">
        <f>IF(Q20=6,"0",Q20)</f>
        <v>1</v>
      </c>
      <c r="S20" s="25"/>
      <c r="T20" s="25"/>
      <c r="U20" s="25"/>
      <c r="V20" s="22"/>
    </row>
    <row r="21" spans="1:22" s="19" customFormat="1" ht="16.5">
      <c r="A21" s="17" t="s">
        <v>55</v>
      </c>
      <c r="B21" s="18"/>
      <c r="C21" s="18"/>
      <c r="D21" s="18"/>
      <c r="E21" s="18"/>
      <c r="F21" s="18"/>
      <c r="G21" s="18"/>
      <c r="H21" s="18"/>
      <c r="M21" s="25">
        <v>3</v>
      </c>
      <c r="N21" s="25">
        <f>IF(M21=6,"0",M21)</f>
        <v>3</v>
      </c>
      <c r="O21" s="25"/>
      <c r="P21" s="25"/>
      <c r="Q21" s="25">
        <v>1</v>
      </c>
      <c r="R21" s="25">
        <f>IF(Q21=6,"0",Q21)</f>
        <v>1</v>
      </c>
      <c r="S21" s="25"/>
      <c r="T21" s="25"/>
      <c r="U21" s="25"/>
      <c r="V21" s="22"/>
    </row>
    <row r="22" spans="1:22" s="1" customFormat="1" ht="16.5">
      <c r="A22" s="11" t="s">
        <v>56</v>
      </c>
      <c r="B22" s="10"/>
      <c r="C22" s="10"/>
      <c r="D22" s="10"/>
      <c r="E22" s="10"/>
      <c r="F22" s="10"/>
      <c r="G22" s="10"/>
      <c r="H22" s="10"/>
      <c r="I22" s="22"/>
      <c r="J22" s="22"/>
      <c r="K22" s="22"/>
      <c r="L22" s="22"/>
      <c r="M22" s="25">
        <v>2</v>
      </c>
      <c r="N22" s="25">
        <f>IF(M22=6,"0",M22)</f>
        <v>2</v>
      </c>
      <c r="O22" s="25"/>
      <c r="P22" s="25"/>
      <c r="Q22" s="25">
        <v>1</v>
      </c>
      <c r="R22" s="25">
        <f>IF(Q22=6,"0",Q22)</f>
        <v>1</v>
      </c>
      <c r="S22" s="25"/>
      <c r="T22" s="25"/>
      <c r="U22" s="25"/>
      <c r="V22" s="22"/>
    </row>
    <row r="23" spans="1:22" s="19" customFormat="1" ht="16.5">
      <c r="A23" s="20" t="s">
        <v>74</v>
      </c>
      <c r="B23" s="18"/>
      <c r="C23" s="18"/>
      <c r="D23" s="18"/>
      <c r="E23" s="18"/>
      <c r="F23" s="18"/>
      <c r="G23" s="18"/>
      <c r="H23" s="18"/>
      <c r="M23" s="25"/>
      <c r="N23" s="25"/>
      <c r="O23" s="25"/>
      <c r="P23" s="25"/>
      <c r="Q23" s="25"/>
      <c r="R23" s="25"/>
      <c r="S23" s="25"/>
      <c r="T23" s="25"/>
      <c r="U23" s="25"/>
      <c r="V23" s="22"/>
    </row>
    <row r="24" spans="1:22" s="1" customFormat="1" ht="16.5">
      <c r="A24" s="11" t="s">
        <v>142</v>
      </c>
      <c r="B24" s="10"/>
      <c r="C24" s="10"/>
      <c r="D24" s="10"/>
      <c r="E24" s="10"/>
      <c r="F24" s="10"/>
      <c r="G24" s="10"/>
      <c r="H24" s="10"/>
      <c r="I24" s="22"/>
      <c r="J24" s="57"/>
      <c r="K24" s="22"/>
      <c r="L24" s="22"/>
      <c r="M24" s="25">
        <v>5</v>
      </c>
      <c r="N24" s="25">
        <f>IF(M24=6,"0",M24)</f>
        <v>5</v>
      </c>
      <c r="O24" s="25"/>
      <c r="P24" s="25"/>
      <c r="Q24" s="25">
        <v>1</v>
      </c>
      <c r="R24" s="25">
        <f>IF(Q24=6,"0",Q24)</f>
        <v>1</v>
      </c>
      <c r="S24" s="25"/>
      <c r="T24" s="25"/>
      <c r="U24" s="25"/>
      <c r="V24" s="22"/>
    </row>
    <row r="25" spans="1:22" s="19" customFormat="1" ht="16.5">
      <c r="A25" s="17" t="s">
        <v>196</v>
      </c>
      <c r="B25" s="18"/>
      <c r="C25" s="18"/>
      <c r="D25" s="18"/>
      <c r="E25" s="18"/>
      <c r="F25" s="18"/>
      <c r="G25" s="18"/>
      <c r="H25" s="18"/>
      <c r="M25" s="25">
        <v>3</v>
      </c>
      <c r="N25" s="25">
        <f>IF(M25=6,"0",M25)</f>
        <v>3</v>
      </c>
      <c r="O25" s="25"/>
      <c r="P25" s="25"/>
      <c r="Q25" s="25">
        <v>1</v>
      </c>
      <c r="R25" s="25">
        <f>IF(Q25=6,"0",Q25)</f>
        <v>1</v>
      </c>
      <c r="S25" s="25"/>
      <c r="T25" s="25"/>
      <c r="U25" s="25"/>
      <c r="V25" s="22"/>
    </row>
    <row r="26" spans="1:22" s="1" customFormat="1" ht="16.5">
      <c r="A26" s="11" t="s">
        <v>75</v>
      </c>
      <c r="B26" s="10"/>
      <c r="C26" s="10"/>
      <c r="D26" s="10"/>
      <c r="E26" s="10"/>
      <c r="F26" s="10"/>
      <c r="G26" s="10"/>
      <c r="H26" s="10"/>
      <c r="I26" s="22"/>
      <c r="J26" s="22"/>
      <c r="K26" s="22"/>
      <c r="L26" s="22"/>
      <c r="M26" s="25">
        <v>3</v>
      </c>
      <c r="N26" s="25">
        <f>IF(M26=6,"0",M26)</f>
        <v>3</v>
      </c>
      <c r="O26" s="25"/>
      <c r="P26" s="25"/>
      <c r="Q26" s="25">
        <v>1</v>
      </c>
      <c r="R26" s="25">
        <f>IF(Q26=6,"0",Q26)</f>
        <v>1</v>
      </c>
      <c r="S26" s="25"/>
      <c r="T26" s="25"/>
      <c r="U26" s="25"/>
      <c r="V26" s="22"/>
    </row>
    <row r="27" spans="1:22" s="19" customFormat="1" ht="16.5">
      <c r="A27" s="17" t="s">
        <v>54</v>
      </c>
      <c r="B27" s="18"/>
      <c r="C27" s="18"/>
      <c r="D27" s="18"/>
      <c r="E27" s="18"/>
      <c r="F27" s="18"/>
      <c r="G27" s="18"/>
      <c r="H27" s="18"/>
      <c r="M27" s="25">
        <v>2</v>
      </c>
      <c r="N27" s="25">
        <f>IF(M27=6,"0",M27)</f>
        <v>2</v>
      </c>
      <c r="O27" s="25"/>
      <c r="P27" s="25"/>
      <c r="Q27" s="25">
        <v>1</v>
      </c>
      <c r="R27" s="25">
        <f>IF(Q27=6,"0",Q27)</f>
        <v>1</v>
      </c>
      <c r="S27" s="25"/>
      <c r="T27" s="25"/>
      <c r="U27" s="25"/>
      <c r="V27" s="22"/>
    </row>
    <row r="28" spans="1:22" s="1" customFormat="1" ht="16.5">
      <c r="A28" s="9" t="s">
        <v>16</v>
      </c>
      <c r="B28" s="10"/>
      <c r="C28" s="10"/>
      <c r="D28" s="10"/>
      <c r="E28" s="10"/>
      <c r="F28" s="10"/>
      <c r="G28" s="10"/>
      <c r="H28" s="10"/>
      <c r="I28" s="22"/>
      <c r="J28" s="22"/>
      <c r="K28" s="22"/>
      <c r="L28" s="22"/>
      <c r="M28" s="25"/>
      <c r="N28" s="25"/>
      <c r="O28" s="25"/>
      <c r="P28" s="25"/>
      <c r="Q28" s="25"/>
      <c r="R28" s="25"/>
      <c r="S28" s="25"/>
      <c r="T28" s="25"/>
      <c r="U28" s="25"/>
      <c r="V28" s="22"/>
    </row>
    <row r="29" spans="1:22" s="19" customFormat="1" ht="16.5">
      <c r="A29" s="17" t="s">
        <v>13</v>
      </c>
      <c r="B29" s="18"/>
      <c r="C29" s="18"/>
      <c r="D29" s="18"/>
      <c r="E29" s="18"/>
      <c r="F29" s="18"/>
      <c r="G29" s="18"/>
      <c r="H29" s="18"/>
      <c r="M29" s="25">
        <v>2</v>
      </c>
      <c r="N29" s="25">
        <f>IF(M29=6,"0",M29)</f>
        <v>2</v>
      </c>
      <c r="O29" s="25"/>
      <c r="P29" s="25"/>
      <c r="Q29" s="25">
        <v>1</v>
      </c>
      <c r="R29" s="25">
        <f>IF(Q29=6,"0",Q29)</f>
        <v>1</v>
      </c>
      <c r="S29" s="25"/>
      <c r="T29" s="25"/>
      <c r="U29" s="25"/>
      <c r="V29" s="22"/>
    </row>
    <row r="30" spans="1:22" s="1" customFormat="1" ht="16.5">
      <c r="A30" s="11" t="s">
        <v>183</v>
      </c>
      <c r="B30" s="10"/>
      <c r="C30" s="10"/>
      <c r="D30" s="10"/>
      <c r="E30" s="10"/>
      <c r="F30" s="10"/>
      <c r="G30" s="10"/>
      <c r="H30" s="10"/>
      <c r="I30" s="22"/>
      <c r="J30" s="22"/>
      <c r="K30" s="22"/>
      <c r="L30" s="22"/>
      <c r="M30" s="25">
        <v>3</v>
      </c>
      <c r="N30" s="25">
        <f>IF(M30=6,"0",M30)</f>
        <v>3</v>
      </c>
      <c r="O30" s="25"/>
      <c r="P30" s="25"/>
      <c r="Q30" s="25">
        <v>1</v>
      </c>
      <c r="R30" s="25">
        <f>IF(Q30=6,"0",Q30)</f>
        <v>1</v>
      </c>
      <c r="S30" s="25"/>
      <c r="T30" s="25"/>
      <c r="U30" s="25"/>
      <c r="V30" s="22"/>
    </row>
    <row r="31" spans="1:22" s="19" customFormat="1" ht="16.5">
      <c r="A31" s="20" t="s">
        <v>17</v>
      </c>
      <c r="B31" s="18"/>
      <c r="C31" s="18"/>
      <c r="D31" s="18"/>
      <c r="E31" s="18"/>
      <c r="F31" s="18"/>
      <c r="G31" s="18"/>
      <c r="H31" s="18"/>
      <c r="M31" s="25"/>
      <c r="N31" s="25"/>
      <c r="O31" s="25"/>
      <c r="P31" s="25"/>
      <c r="Q31" s="25"/>
      <c r="R31" s="25"/>
      <c r="S31" s="25"/>
      <c r="T31" s="25"/>
      <c r="U31" s="25"/>
      <c r="V31" s="22"/>
    </row>
    <row r="32" spans="1:22" s="2" customFormat="1" ht="16.5">
      <c r="A32" s="11" t="s">
        <v>166</v>
      </c>
      <c r="B32" s="12"/>
      <c r="C32" s="12"/>
      <c r="D32" s="12"/>
      <c r="E32" s="12"/>
      <c r="F32" s="12"/>
      <c r="G32" s="12"/>
      <c r="H32" s="12"/>
      <c r="I32" s="23"/>
      <c r="J32" s="23"/>
      <c r="K32" s="23"/>
      <c r="L32" s="23"/>
      <c r="M32" s="25">
        <v>4</v>
      </c>
      <c r="N32" s="25">
        <f>IF(M32=6,"0",M32)</f>
        <v>4</v>
      </c>
      <c r="O32" s="25"/>
      <c r="P32" s="25"/>
      <c r="Q32" s="25">
        <v>1</v>
      </c>
      <c r="R32" s="25">
        <f>IF(Q32=6,"0",Q32)</f>
        <v>1</v>
      </c>
      <c r="S32" s="25"/>
      <c r="T32" s="25"/>
      <c r="U32" s="25"/>
      <c r="V32" s="23"/>
    </row>
    <row r="33" spans="1:22" s="19" customFormat="1" ht="16.5">
      <c r="A33" s="17" t="s">
        <v>14</v>
      </c>
      <c r="B33" s="18"/>
      <c r="C33" s="18"/>
      <c r="D33" s="18"/>
      <c r="E33" s="18"/>
      <c r="F33" s="18"/>
      <c r="G33" s="18"/>
      <c r="H33" s="18"/>
      <c r="M33" s="25">
        <v>3</v>
      </c>
      <c r="N33" s="25">
        <f>IF(M33=6,"0",M33)</f>
        <v>3</v>
      </c>
      <c r="O33" s="25"/>
      <c r="P33" s="25"/>
      <c r="Q33" s="25">
        <v>1</v>
      </c>
      <c r="R33" s="25">
        <f>IF(Q33=6,"0",Q33)</f>
        <v>1</v>
      </c>
      <c r="S33" s="25"/>
      <c r="T33" s="25"/>
      <c r="U33" s="25"/>
      <c r="V33" s="22"/>
    </row>
    <row r="34" spans="1:22" s="1" customFormat="1" ht="16.5">
      <c r="A34" s="13" t="s">
        <v>116</v>
      </c>
      <c r="B34" s="10"/>
      <c r="C34" s="10"/>
      <c r="D34" s="10"/>
      <c r="E34" s="10"/>
      <c r="F34" s="10"/>
      <c r="G34" s="10"/>
      <c r="H34" s="10"/>
      <c r="I34" s="22"/>
      <c r="J34" s="22"/>
      <c r="K34" s="22"/>
      <c r="L34" s="22"/>
      <c r="M34" s="25">
        <v>5</v>
      </c>
      <c r="N34" s="25">
        <f>IF(M34=6,"0",M34)</f>
        <v>5</v>
      </c>
      <c r="O34" s="25"/>
      <c r="P34" s="25"/>
      <c r="Q34" s="25">
        <v>1</v>
      </c>
      <c r="R34" s="25">
        <f>IF(Q34=6,"0",Q34)</f>
        <v>1</v>
      </c>
      <c r="S34" s="25"/>
      <c r="T34" s="25"/>
      <c r="U34" s="25"/>
      <c r="V34" s="22"/>
    </row>
    <row r="35" spans="1:22" s="19" customFormat="1" ht="16.5">
      <c r="A35" s="20" t="s">
        <v>0</v>
      </c>
      <c r="B35" s="18"/>
      <c r="C35" s="18"/>
      <c r="D35" s="18"/>
      <c r="E35" s="18"/>
      <c r="F35" s="18"/>
      <c r="G35" s="18"/>
      <c r="H35" s="18"/>
      <c r="M35" s="25"/>
      <c r="N35" s="25"/>
      <c r="O35" s="25"/>
      <c r="P35" s="25"/>
      <c r="Q35" s="25"/>
      <c r="R35" s="25"/>
      <c r="S35" s="25"/>
      <c r="T35" s="25"/>
      <c r="U35" s="25"/>
      <c r="V35" s="22"/>
    </row>
    <row r="36" spans="1:22" s="1" customFormat="1" ht="16.5">
      <c r="A36" s="13" t="s">
        <v>5</v>
      </c>
      <c r="B36" s="10"/>
      <c r="C36" s="10"/>
      <c r="D36" s="10"/>
      <c r="E36" s="10"/>
      <c r="F36" s="10"/>
      <c r="G36" s="10"/>
      <c r="H36" s="10"/>
      <c r="I36" s="22"/>
      <c r="J36" s="22"/>
      <c r="K36" s="22"/>
      <c r="L36" s="22"/>
      <c r="M36" s="25">
        <v>2</v>
      </c>
      <c r="N36" s="25">
        <f>IF(M36=6,"0",M36)</f>
        <v>2</v>
      </c>
      <c r="O36" s="25"/>
      <c r="P36" s="25"/>
      <c r="Q36" s="25">
        <v>1</v>
      </c>
      <c r="R36" s="25">
        <f>IF(Q36=6,"0",Q36)</f>
        <v>1</v>
      </c>
      <c r="S36" s="25"/>
      <c r="T36" s="25"/>
      <c r="U36" s="25"/>
      <c r="V36" s="22"/>
    </row>
    <row r="37" spans="1:22" s="19" customFormat="1" ht="16.5">
      <c r="A37" s="17" t="s">
        <v>6</v>
      </c>
      <c r="B37" s="18"/>
      <c r="C37" s="18"/>
      <c r="D37" s="18"/>
      <c r="E37" s="18"/>
      <c r="F37" s="18"/>
      <c r="G37" s="18"/>
      <c r="H37" s="18"/>
      <c r="M37" s="25">
        <v>3</v>
      </c>
      <c r="N37" s="25">
        <f>IF(M37=6,"0",M37)</f>
        <v>3</v>
      </c>
      <c r="O37" s="25"/>
      <c r="P37" s="25"/>
      <c r="Q37" s="25">
        <v>1</v>
      </c>
      <c r="R37" s="25">
        <f>IF(Q37=6,"0",Q37)</f>
        <v>1</v>
      </c>
      <c r="S37" s="25"/>
      <c r="T37" s="25"/>
      <c r="U37" s="25"/>
      <c r="V37" s="22"/>
    </row>
    <row r="38" spans="1:22" s="1" customFormat="1" ht="16.5">
      <c r="A38" s="13" t="s">
        <v>4</v>
      </c>
      <c r="B38" s="10"/>
      <c r="C38" s="10"/>
      <c r="D38" s="10"/>
      <c r="E38" s="10"/>
      <c r="F38" s="10"/>
      <c r="G38" s="10"/>
      <c r="H38" s="10"/>
      <c r="I38" s="22"/>
      <c r="J38" s="22"/>
      <c r="K38" s="22"/>
      <c r="L38" s="22"/>
      <c r="M38" s="25">
        <v>5</v>
      </c>
      <c r="N38" s="25">
        <f>IF(M38=6,"0",M38)</f>
        <v>5</v>
      </c>
      <c r="O38" s="25"/>
      <c r="P38" s="25"/>
      <c r="Q38" s="25">
        <v>1</v>
      </c>
      <c r="R38" s="25">
        <f>IF(Q38=6,"0",Q38)</f>
        <v>1</v>
      </c>
      <c r="S38" s="25"/>
      <c r="T38" s="25"/>
      <c r="U38" s="25"/>
      <c r="V38" s="22"/>
    </row>
    <row r="39" spans="1:22" s="19" customFormat="1" ht="16.5">
      <c r="A39" s="17" t="s">
        <v>7</v>
      </c>
      <c r="B39" s="18"/>
      <c r="C39" s="18"/>
      <c r="D39" s="18"/>
      <c r="E39" s="18"/>
      <c r="F39" s="18"/>
      <c r="G39" s="18"/>
      <c r="H39" s="18"/>
      <c r="M39" s="25">
        <v>3</v>
      </c>
      <c r="N39" s="25">
        <f>IF(M39=6,"0",M39)</f>
        <v>3</v>
      </c>
      <c r="O39" s="25"/>
      <c r="P39" s="25"/>
      <c r="Q39" s="25">
        <v>1</v>
      </c>
      <c r="R39" s="25">
        <f>IF(Q39=6,"0",Q39)</f>
        <v>1</v>
      </c>
      <c r="S39" s="25"/>
      <c r="T39" s="25"/>
      <c r="U39" s="25"/>
      <c r="V39" s="22"/>
    </row>
    <row r="40" spans="1:22" s="1" customFormat="1" ht="16.5">
      <c r="A40" s="9" t="s">
        <v>1</v>
      </c>
      <c r="B40" s="10"/>
      <c r="C40" s="10"/>
      <c r="D40" s="10"/>
      <c r="E40" s="10"/>
      <c r="F40" s="10"/>
      <c r="G40" s="10"/>
      <c r="H40" s="10"/>
      <c r="I40" s="22"/>
      <c r="J40" s="22"/>
      <c r="K40" s="22"/>
      <c r="L40" s="22"/>
      <c r="M40" s="25"/>
      <c r="N40" s="25"/>
      <c r="O40" s="25"/>
      <c r="P40" s="25"/>
      <c r="Q40" s="25"/>
      <c r="R40" s="25"/>
      <c r="S40" s="25"/>
      <c r="T40" s="25"/>
      <c r="U40" s="25"/>
      <c r="V40" s="22"/>
    </row>
    <row r="41" spans="1:22" s="19" customFormat="1" ht="16.5">
      <c r="A41" s="17" t="s">
        <v>57</v>
      </c>
      <c r="B41" s="18"/>
      <c r="C41" s="18"/>
      <c r="D41" s="18"/>
      <c r="E41" s="18"/>
      <c r="F41" s="18"/>
      <c r="G41" s="18"/>
      <c r="H41" s="18"/>
      <c r="M41" s="25">
        <v>2</v>
      </c>
      <c r="N41" s="25">
        <f>IF(M41=6,"0",M41)</f>
        <v>2</v>
      </c>
      <c r="O41" s="25"/>
      <c r="P41" s="25"/>
      <c r="Q41" s="25">
        <v>1</v>
      </c>
      <c r="R41" s="25">
        <f aca="true" t="shared" si="0" ref="R41:R49">IF(Q41=6,"0",Q41)</f>
        <v>1</v>
      </c>
      <c r="S41" s="25"/>
      <c r="T41" s="25"/>
      <c r="U41" s="25"/>
      <c r="V41" s="22"/>
    </row>
    <row r="42" spans="1:22" s="1" customFormat="1" ht="16.5">
      <c r="A42" s="13" t="s">
        <v>58</v>
      </c>
      <c r="B42" s="10"/>
      <c r="C42" s="10"/>
      <c r="D42" s="14"/>
      <c r="E42" s="10"/>
      <c r="F42" s="10"/>
      <c r="G42" s="10"/>
      <c r="H42" s="10"/>
      <c r="I42" s="22"/>
      <c r="J42" s="22"/>
      <c r="K42" s="22"/>
      <c r="L42" s="22"/>
      <c r="M42" s="25">
        <v>1</v>
      </c>
      <c r="N42" s="25">
        <f aca="true" t="shared" si="1" ref="N42:N49">IF(M42=6,"0",M42)</f>
        <v>1</v>
      </c>
      <c r="O42" s="25"/>
      <c r="P42" s="25"/>
      <c r="Q42" s="25">
        <v>1</v>
      </c>
      <c r="R42" s="25">
        <f t="shared" si="0"/>
        <v>1</v>
      </c>
      <c r="S42" s="25"/>
      <c r="T42" s="25"/>
      <c r="U42" s="25"/>
      <c r="V42" s="22"/>
    </row>
    <row r="43" spans="1:22" s="19" customFormat="1" ht="16.5">
      <c r="A43" s="17" t="s">
        <v>59</v>
      </c>
      <c r="B43" s="18"/>
      <c r="C43" s="18"/>
      <c r="D43" s="18"/>
      <c r="E43" s="18"/>
      <c r="F43" s="18"/>
      <c r="G43" s="18"/>
      <c r="H43" s="18"/>
      <c r="M43" s="25">
        <v>1</v>
      </c>
      <c r="N43" s="25">
        <f t="shared" si="1"/>
        <v>1</v>
      </c>
      <c r="O43" s="25"/>
      <c r="P43" s="25"/>
      <c r="Q43" s="25">
        <v>1</v>
      </c>
      <c r="R43" s="25">
        <f t="shared" si="0"/>
        <v>1</v>
      </c>
      <c r="S43" s="25"/>
      <c r="T43" s="25"/>
      <c r="U43" s="25"/>
      <c r="V43" s="22"/>
    </row>
    <row r="44" spans="1:22" s="1" customFormat="1" ht="16.5">
      <c r="A44" s="13" t="s">
        <v>167</v>
      </c>
      <c r="B44" s="10"/>
      <c r="C44" s="10"/>
      <c r="D44" s="10"/>
      <c r="E44" s="10"/>
      <c r="F44" s="10"/>
      <c r="G44" s="10"/>
      <c r="H44" s="10"/>
      <c r="I44" s="22"/>
      <c r="J44" s="22"/>
      <c r="K44" s="22"/>
      <c r="L44" s="22"/>
      <c r="M44" s="25">
        <v>1</v>
      </c>
      <c r="N44" s="25">
        <f t="shared" si="1"/>
        <v>1</v>
      </c>
      <c r="O44" s="25"/>
      <c r="P44" s="25"/>
      <c r="Q44" s="25">
        <v>1</v>
      </c>
      <c r="R44" s="25">
        <f t="shared" si="0"/>
        <v>1</v>
      </c>
      <c r="S44" s="25"/>
      <c r="T44" s="25"/>
      <c r="U44" s="25"/>
      <c r="V44" s="22"/>
    </row>
    <row r="45" spans="1:22" s="19" customFormat="1" ht="16.5">
      <c r="A45" s="17" t="s">
        <v>60</v>
      </c>
      <c r="B45" s="18"/>
      <c r="C45" s="18"/>
      <c r="D45" s="18"/>
      <c r="E45" s="18"/>
      <c r="F45" s="18"/>
      <c r="G45" s="18"/>
      <c r="H45" s="18"/>
      <c r="M45" s="25">
        <v>1</v>
      </c>
      <c r="N45" s="25">
        <f t="shared" si="1"/>
        <v>1</v>
      </c>
      <c r="O45" s="25"/>
      <c r="P45" s="25"/>
      <c r="Q45" s="25">
        <v>1</v>
      </c>
      <c r="R45" s="25">
        <f t="shared" si="0"/>
        <v>1</v>
      </c>
      <c r="S45" s="25"/>
      <c r="T45" s="25"/>
      <c r="U45" s="25"/>
      <c r="V45" s="22"/>
    </row>
    <row r="46" spans="1:22" s="1" customFormat="1" ht="16.5">
      <c r="A46" s="13" t="s">
        <v>61</v>
      </c>
      <c r="B46" s="10"/>
      <c r="C46" s="10"/>
      <c r="D46" s="12"/>
      <c r="E46" s="10"/>
      <c r="F46" s="10"/>
      <c r="G46" s="10"/>
      <c r="H46" s="10"/>
      <c r="I46" s="22"/>
      <c r="J46" s="22"/>
      <c r="K46" s="22"/>
      <c r="L46" s="22"/>
      <c r="M46" s="25">
        <v>1</v>
      </c>
      <c r="N46" s="25">
        <f t="shared" si="1"/>
        <v>1</v>
      </c>
      <c r="O46" s="25"/>
      <c r="P46" s="25"/>
      <c r="Q46" s="25">
        <v>1</v>
      </c>
      <c r="R46" s="25">
        <f t="shared" si="0"/>
        <v>1</v>
      </c>
      <c r="S46" s="25"/>
      <c r="T46" s="25"/>
      <c r="U46" s="25"/>
      <c r="V46" s="22"/>
    </row>
    <row r="47" spans="1:22" s="19" customFormat="1" ht="16.5">
      <c r="A47" s="17" t="s">
        <v>195</v>
      </c>
      <c r="B47" s="18"/>
      <c r="C47" s="18"/>
      <c r="D47" s="18"/>
      <c r="E47" s="18"/>
      <c r="F47" s="18"/>
      <c r="G47" s="18"/>
      <c r="H47" s="18"/>
      <c r="M47" s="25">
        <v>3</v>
      </c>
      <c r="N47" s="25">
        <f t="shared" si="1"/>
        <v>3</v>
      </c>
      <c r="O47" s="25"/>
      <c r="P47" s="25"/>
      <c r="Q47" s="25">
        <v>1</v>
      </c>
      <c r="R47" s="25">
        <f t="shared" si="0"/>
        <v>1</v>
      </c>
      <c r="S47" s="25"/>
      <c r="T47" s="25"/>
      <c r="U47" s="25"/>
      <c r="V47" s="22"/>
    </row>
    <row r="48" spans="1:22" s="1" customFormat="1" ht="16.5">
      <c r="A48" s="13" t="s">
        <v>117</v>
      </c>
      <c r="B48" s="10"/>
      <c r="C48" s="10"/>
      <c r="D48" s="10"/>
      <c r="E48" s="10"/>
      <c r="F48" s="10"/>
      <c r="G48" s="10"/>
      <c r="H48" s="10"/>
      <c r="I48" s="22"/>
      <c r="J48" s="22"/>
      <c r="K48" s="22"/>
      <c r="L48" s="22"/>
      <c r="M48" s="25">
        <v>3</v>
      </c>
      <c r="N48" s="25">
        <f t="shared" si="1"/>
        <v>3</v>
      </c>
      <c r="O48" s="25"/>
      <c r="P48" s="25"/>
      <c r="Q48" s="25">
        <v>1</v>
      </c>
      <c r="R48" s="25">
        <f t="shared" si="0"/>
        <v>1</v>
      </c>
      <c r="S48" s="25"/>
      <c r="T48" s="25"/>
      <c r="U48" s="25"/>
      <c r="V48" s="22"/>
    </row>
    <row r="49" spans="1:22" s="19" customFormat="1" ht="16.5">
      <c r="A49" s="17" t="s">
        <v>168</v>
      </c>
      <c r="B49" s="18"/>
      <c r="C49" s="18"/>
      <c r="D49" s="18"/>
      <c r="E49" s="18"/>
      <c r="F49" s="18"/>
      <c r="G49" s="18"/>
      <c r="H49" s="18"/>
      <c r="M49" s="25">
        <v>2</v>
      </c>
      <c r="N49" s="25">
        <f t="shared" si="1"/>
        <v>2</v>
      </c>
      <c r="O49" s="25"/>
      <c r="P49" s="25"/>
      <c r="Q49" s="25">
        <v>1</v>
      </c>
      <c r="R49" s="25">
        <f t="shared" si="0"/>
        <v>1</v>
      </c>
      <c r="S49" s="25"/>
      <c r="T49" s="25"/>
      <c r="U49" s="25"/>
      <c r="V49" s="22"/>
    </row>
    <row r="50" spans="1:22" s="1" customFormat="1" ht="16.5">
      <c r="A50" s="15" t="s">
        <v>118</v>
      </c>
      <c r="B50" s="10"/>
      <c r="C50" s="10"/>
      <c r="D50" s="10"/>
      <c r="E50" s="10"/>
      <c r="F50" s="10"/>
      <c r="G50" s="10"/>
      <c r="H50" s="10"/>
      <c r="I50" s="22"/>
      <c r="J50" s="22"/>
      <c r="K50" s="22"/>
      <c r="L50" s="22"/>
      <c r="M50" s="25"/>
      <c r="N50" s="25"/>
      <c r="O50" s="25"/>
      <c r="P50" s="25"/>
      <c r="Q50" s="25"/>
      <c r="R50" s="25"/>
      <c r="S50" s="25"/>
      <c r="T50" s="25"/>
      <c r="U50" s="25"/>
      <c r="V50" s="22"/>
    </row>
    <row r="51" spans="1:22" s="19" customFormat="1" ht="16.5">
      <c r="A51" s="17" t="s">
        <v>39</v>
      </c>
      <c r="B51" s="18"/>
      <c r="C51" s="18"/>
      <c r="D51" s="18"/>
      <c r="E51" s="18"/>
      <c r="F51" s="18"/>
      <c r="G51" s="18"/>
      <c r="H51" s="18"/>
      <c r="M51" s="25">
        <v>2</v>
      </c>
      <c r="N51" s="25">
        <f>IF(M51=6,"0",M51)</f>
        <v>2</v>
      </c>
      <c r="O51" s="25"/>
      <c r="P51" s="25"/>
      <c r="Q51" s="25">
        <v>1</v>
      </c>
      <c r="R51" s="25">
        <f>IF(Q51=6,"0",Q51)</f>
        <v>1</v>
      </c>
      <c r="S51" s="25"/>
      <c r="T51" s="25"/>
      <c r="U51" s="25"/>
      <c r="V51" s="22"/>
    </row>
    <row r="52" spans="1:22" s="1" customFormat="1" ht="16.5">
      <c r="A52" s="13" t="s">
        <v>169</v>
      </c>
      <c r="B52" s="10"/>
      <c r="C52" s="10"/>
      <c r="D52" s="10"/>
      <c r="E52" s="10"/>
      <c r="F52" s="10"/>
      <c r="G52" s="10"/>
      <c r="H52" s="10"/>
      <c r="I52" s="22"/>
      <c r="J52" s="22"/>
      <c r="K52" s="22"/>
      <c r="L52" s="22"/>
      <c r="M52" s="25">
        <v>3</v>
      </c>
      <c r="N52" s="25">
        <f>IF(M52=6,"0",M52)</f>
        <v>3</v>
      </c>
      <c r="O52" s="25"/>
      <c r="P52" s="25"/>
      <c r="Q52" s="25">
        <v>1</v>
      </c>
      <c r="R52" s="25">
        <f>IF(Q52=6,"0",Q52)</f>
        <v>1</v>
      </c>
      <c r="S52" s="25"/>
      <c r="T52" s="25"/>
      <c r="U52" s="25"/>
      <c r="V52" s="22"/>
    </row>
    <row r="53" spans="1:22" s="19" customFormat="1" ht="16.5">
      <c r="A53" s="20" t="s">
        <v>37</v>
      </c>
      <c r="B53" s="18"/>
      <c r="C53" s="18"/>
      <c r="D53" s="18"/>
      <c r="E53" s="18"/>
      <c r="F53" s="18"/>
      <c r="G53" s="18"/>
      <c r="H53" s="18"/>
      <c r="M53" s="25"/>
      <c r="N53" s="25"/>
      <c r="O53" s="25"/>
      <c r="P53" s="25"/>
      <c r="Q53" s="25"/>
      <c r="R53" s="25"/>
      <c r="S53" s="25"/>
      <c r="T53" s="25"/>
      <c r="U53" s="25"/>
      <c r="V53" s="22"/>
    </row>
    <row r="54" spans="1:22" s="1" customFormat="1" ht="16.5">
      <c r="A54" s="13" t="s">
        <v>38</v>
      </c>
      <c r="B54" s="10"/>
      <c r="C54" s="10"/>
      <c r="D54" s="10"/>
      <c r="E54" s="10"/>
      <c r="F54" s="10"/>
      <c r="G54" s="10"/>
      <c r="H54" s="10"/>
      <c r="I54" s="22"/>
      <c r="J54" s="22"/>
      <c r="K54" s="22"/>
      <c r="L54" s="22"/>
      <c r="M54" s="25">
        <v>1</v>
      </c>
      <c r="N54" s="25">
        <f>IF(M54=6,"0",M54)</f>
        <v>1</v>
      </c>
      <c r="O54" s="25"/>
      <c r="P54" s="25"/>
      <c r="Q54" s="25">
        <v>1</v>
      </c>
      <c r="R54" s="25">
        <f>IF(Q54=6,"0",Q54)</f>
        <v>1</v>
      </c>
      <c r="S54" s="25"/>
      <c r="T54" s="25"/>
      <c r="U54" s="25"/>
      <c r="V54" s="22"/>
    </row>
    <row r="55" spans="1:22" s="19" customFormat="1" ht="16.5">
      <c r="A55" s="17" t="s">
        <v>119</v>
      </c>
      <c r="B55" s="18"/>
      <c r="C55" s="18"/>
      <c r="D55" s="18"/>
      <c r="E55" s="18"/>
      <c r="F55" s="18"/>
      <c r="G55" s="18"/>
      <c r="H55" s="18"/>
      <c r="M55" s="25">
        <v>1</v>
      </c>
      <c r="N55" s="25">
        <f>IF(M55=6,"0",M55)</f>
        <v>1</v>
      </c>
      <c r="O55" s="25"/>
      <c r="P55" s="25"/>
      <c r="Q55" s="25">
        <v>1</v>
      </c>
      <c r="R55" s="25">
        <f>IF(Q55=6,"0",Q55)</f>
        <v>1</v>
      </c>
      <c r="S55" s="25"/>
      <c r="T55" s="25"/>
      <c r="U55" s="25"/>
      <c r="V55" s="22"/>
    </row>
    <row r="56" spans="1:22" s="1" customFormat="1" ht="16.5">
      <c r="A56" s="13"/>
      <c r="B56" s="10"/>
      <c r="C56" s="10"/>
      <c r="D56" s="10"/>
      <c r="E56" s="10"/>
      <c r="F56" s="10"/>
      <c r="G56" s="10"/>
      <c r="H56" s="10"/>
      <c r="I56" s="22"/>
      <c r="J56" s="22"/>
      <c r="K56" s="22"/>
      <c r="L56" s="22"/>
      <c r="M56" s="25"/>
      <c r="N56" s="25"/>
      <c r="O56" s="25"/>
      <c r="P56" s="25"/>
      <c r="Q56" s="25"/>
      <c r="R56" s="25"/>
      <c r="S56" s="25"/>
      <c r="T56" s="25"/>
      <c r="U56" s="25"/>
      <c r="V56" s="22"/>
    </row>
    <row r="57" spans="1:22" s="19" customFormat="1" ht="16.5">
      <c r="A57" s="20" t="s">
        <v>8</v>
      </c>
      <c r="B57" s="18"/>
      <c r="C57" s="18"/>
      <c r="D57" s="18"/>
      <c r="E57" s="18"/>
      <c r="F57" s="18"/>
      <c r="G57" s="18"/>
      <c r="H57" s="18"/>
      <c r="M57" s="25"/>
      <c r="N57" s="25"/>
      <c r="O57" s="25"/>
      <c r="P57" s="25"/>
      <c r="Q57" s="25"/>
      <c r="R57" s="25"/>
      <c r="S57" s="25"/>
      <c r="T57" s="25"/>
      <c r="U57" s="25"/>
      <c r="V57" s="22"/>
    </row>
    <row r="58" spans="1:22" s="1" customFormat="1" ht="16.5">
      <c r="A58" s="11" t="s">
        <v>9</v>
      </c>
      <c r="B58" s="10"/>
      <c r="C58" s="10"/>
      <c r="D58" s="10"/>
      <c r="E58" s="10"/>
      <c r="F58" s="10"/>
      <c r="G58" s="10"/>
      <c r="H58" s="10"/>
      <c r="I58" s="22"/>
      <c r="J58" s="22"/>
      <c r="K58" s="22"/>
      <c r="L58" s="22"/>
      <c r="M58" s="25">
        <v>2</v>
      </c>
      <c r="N58" s="25">
        <f>IF(M58=6,"0",M58)</f>
        <v>2</v>
      </c>
      <c r="O58" s="25"/>
      <c r="P58" s="25"/>
      <c r="Q58" s="25">
        <v>1</v>
      </c>
      <c r="R58" s="25">
        <f>IF(Q58=6,"0",Q58)</f>
        <v>1</v>
      </c>
      <c r="S58" s="25"/>
      <c r="T58" s="25"/>
      <c r="U58" s="25"/>
      <c r="V58" s="22"/>
    </row>
    <row r="59" spans="1:22" s="19" customFormat="1" ht="16.5">
      <c r="A59" s="20" t="s">
        <v>50</v>
      </c>
      <c r="B59" s="18"/>
      <c r="C59" s="18"/>
      <c r="D59" s="18"/>
      <c r="E59" s="18"/>
      <c r="F59" s="18"/>
      <c r="G59" s="18"/>
      <c r="H59" s="18"/>
      <c r="M59" s="25"/>
      <c r="N59" s="25"/>
      <c r="O59" s="25"/>
      <c r="P59" s="25"/>
      <c r="Q59" s="25"/>
      <c r="R59" s="25"/>
      <c r="S59" s="25"/>
      <c r="T59" s="25"/>
      <c r="U59" s="25"/>
      <c r="V59" s="22"/>
    </row>
    <row r="60" spans="1:22" s="1" customFormat="1" ht="16.5">
      <c r="A60" s="13" t="s">
        <v>202</v>
      </c>
      <c r="B60" s="10"/>
      <c r="C60" s="10"/>
      <c r="D60" s="10"/>
      <c r="E60" s="10"/>
      <c r="F60" s="10"/>
      <c r="G60" s="10"/>
      <c r="H60" s="10"/>
      <c r="I60" s="22"/>
      <c r="J60" s="22"/>
      <c r="K60" s="22"/>
      <c r="L60" s="22"/>
      <c r="M60" s="25">
        <v>2</v>
      </c>
      <c r="N60" s="25">
        <f>IF(M60=6,"0",M60)</f>
        <v>2</v>
      </c>
      <c r="O60" s="25"/>
      <c r="P60" s="25"/>
      <c r="Q60" s="25">
        <v>1</v>
      </c>
      <c r="R60" s="25">
        <f>IF(Q60=6,"0",Q60)</f>
        <v>1</v>
      </c>
      <c r="S60" s="25"/>
      <c r="T60" s="25"/>
      <c r="U60" s="25"/>
      <c r="V60" s="22"/>
    </row>
    <row r="61" spans="1:22" s="19" customFormat="1" ht="16.5">
      <c r="A61" s="17" t="s">
        <v>143</v>
      </c>
      <c r="B61" s="18"/>
      <c r="C61" s="18"/>
      <c r="D61" s="18"/>
      <c r="E61" s="18"/>
      <c r="F61" s="18"/>
      <c r="G61" s="18"/>
      <c r="H61" s="18"/>
      <c r="M61" s="25">
        <v>2</v>
      </c>
      <c r="N61" s="25">
        <f>IF(M61=6,"0",M61)</f>
        <v>2</v>
      </c>
      <c r="O61" s="25"/>
      <c r="P61" s="25"/>
      <c r="Q61" s="25">
        <v>1</v>
      </c>
      <c r="R61" s="25">
        <f>IF(Q61=6,"0",Q61)</f>
        <v>1</v>
      </c>
      <c r="S61" s="25"/>
      <c r="T61" s="25"/>
      <c r="U61" s="25"/>
      <c r="V61" s="22"/>
    </row>
    <row r="62" spans="1:22" s="1" customFormat="1" ht="16.5">
      <c r="A62" s="13" t="s">
        <v>51</v>
      </c>
      <c r="B62" s="10"/>
      <c r="C62" s="10"/>
      <c r="D62" s="10"/>
      <c r="E62" s="10"/>
      <c r="F62" s="10"/>
      <c r="G62" s="10"/>
      <c r="H62" s="10"/>
      <c r="I62" s="22"/>
      <c r="J62" s="22"/>
      <c r="K62" s="22"/>
      <c r="L62" s="22"/>
      <c r="M62" s="25">
        <v>2</v>
      </c>
      <c r="N62" s="25">
        <f>IF(M62=6,"0",M62)</f>
        <v>2</v>
      </c>
      <c r="O62" s="25"/>
      <c r="P62" s="25"/>
      <c r="Q62" s="25">
        <v>1</v>
      </c>
      <c r="R62" s="25">
        <f>IF(Q62=6,"0",Q62)</f>
        <v>1</v>
      </c>
      <c r="S62" s="25"/>
      <c r="T62" s="25"/>
      <c r="U62" s="25"/>
      <c r="V62" s="22"/>
    </row>
    <row r="63" spans="1:22" s="19" customFormat="1" ht="16.5">
      <c r="A63" s="17" t="s">
        <v>127</v>
      </c>
      <c r="B63" s="18"/>
      <c r="C63" s="18"/>
      <c r="D63" s="18"/>
      <c r="E63" s="18"/>
      <c r="F63" s="18"/>
      <c r="G63" s="18"/>
      <c r="H63" s="18"/>
      <c r="M63" s="25">
        <v>3</v>
      </c>
      <c r="N63" s="25">
        <f>IF(M63=6,"0",M63)</f>
        <v>3</v>
      </c>
      <c r="O63" s="25"/>
      <c r="P63" s="25"/>
      <c r="Q63" s="25">
        <v>1</v>
      </c>
      <c r="R63" s="25">
        <f>IF(Q63=6,"0",Q63)</f>
        <v>1</v>
      </c>
      <c r="S63" s="25"/>
      <c r="T63" s="25"/>
      <c r="U63" s="25"/>
      <c r="V63" s="22"/>
    </row>
    <row r="64" spans="1:22" s="1" customFormat="1" ht="16.5">
      <c r="A64" s="9" t="s">
        <v>182</v>
      </c>
      <c r="B64" s="10"/>
      <c r="C64" s="10"/>
      <c r="D64" s="10"/>
      <c r="E64" s="10"/>
      <c r="F64" s="10"/>
      <c r="G64" s="10"/>
      <c r="H64" s="10"/>
      <c r="I64" s="22"/>
      <c r="J64" s="22"/>
      <c r="K64" s="22"/>
      <c r="L64" s="22"/>
      <c r="M64" s="25"/>
      <c r="N64" s="25"/>
      <c r="O64" s="25"/>
      <c r="P64" s="25"/>
      <c r="Q64" s="25"/>
      <c r="R64" s="25"/>
      <c r="S64" s="25"/>
      <c r="T64" s="25"/>
      <c r="U64" s="25"/>
      <c r="V64" s="22"/>
    </row>
    <row r="65" spans="1:22" s="19" customFormat="1" ht="16.5">
      <c r="A65" s="17" t="s">
        <v>11</v>
      </c>
      <c r="B65" s="18"/>
      <c r="C65" s="18"/>
      <c r="D65" s="18"/>
      <c r="E65" s="18"/>
      <c r="F65" s="18"/>
      <c r="G65" s="18"/>
      <c r="H65" s="18"/>
      <c r="M65" s="25">
        <v>2</v>
      </c>
      <c r="N65" s="25">
        <f>IF(M65=6,"0",M65)</f>
        <v>2</v>
      </c>
      <c r="O65" s="25"/>
      <c r="P65" s="25"/>
      <c r="Q65" s="25">
        <v>1</v>
      </c>
      <c r="R65" s="25">
        <f>IF(Q65=6,"0",Q65)</f>
        <v>1</v>
      </c>
      <c r="S65" s="25"/>
      <c r="T65" s="25"/>
      <c r="U65" s="25"/>
      <c r="V65" s="22"/>
    </row>
    <row r="66" spans="1:22" s="1" customFormat="1" ht="16.5">
      <c r="A66" s="11" t="s">
        <v>10</v>
      </c>
      <c r="B66" s="10"/>
      <c r="C66" s="10"/>
      <c r="D66" s="10"/>
      <c r="E66" s="10"/>
      <c r="F66" s="10"/>
      <c r="G66" s="10"/>
      <c r="H66" s="10"/>
      <c r="I66" s="22"/>
      <c r="J66" s="22"/>
      <c r="K66" s="22"/>
      <c r="L66" s="22"/>
      <c r="M66" s="25">
        <v>1</v>
      </c>
      <c r="N66" s="25">
        <f>IF(M66=6,"0",M66)</f>
        <v>1</v>
      </c>
      <c r="O66" s="25"/>
      <c r="P66" s="25"/>
      <c r="Q66" s="25">
        <v>1</v>
      </c>
      <c r="R66" s="25">
        <f>IF(Q66=6,"0",Q66)</f>
        <v>1</v>
      </c>
      <c r="S66" s="25"/>
      <c r="T66" s="25"/>
      <c r="U66" s="25"/>
      <c r="V66" s="22"/>
    </row>
    <row r="67" spans="1:22" s="19" customFormat="1" ht="16.5">
      <c r="A67" s="17" t="s">
        <v>12</v>
      </c>
      <c r="B67" s="18"/>
      <c r="C67" s="18"/>
      <c r="D67" s="18"/>
      <c r="E67" s="18"/>
      <c r="F67" s="18"/>
      <c r="G67" s="18"/>
      <c r="H67" s="18"/>
      <c r="M67" s="25">
        <v>3</v>
      </c>
      <c r="N67" s="25">
        <f>IF(M67=6,"0",M67)</f>
        <v>3</v>
      </c>
      <c r="O67" s="25"/>
      <c r="P67" s="25"/>
      <c r="Q67" s="25">
        <v>1</v>
      </c>
      <c r="R67" s="25">
        <f>IF(Q67=6,"0",Q67)</f>
        <v>1</v>
      </c>
      <c r="S67" s="25"/>
      <c r="T67" s="25"/>
      <c r="U67" s="25"/>
      <c r="V67" s="22"/>
    </row>
    <row r="68" spans="1:22" s="1" customFormat="1" ht="16.5">
      <c r="A68" s="13" t="s">
        <v>48</v>
      </c>
      <c r="B68" s="10"/>
      <c r="C68" s="10"/>
      <c r="D68" s="10"/>
      <c r="E68" s="10"/>
      <c r="F68" s="10"/>
      <c r="G68" s="10"/>
      <c r="H68" s="10"/>
      <c r="I68" s="22"/>
      <c r="J68" s="22"/>
      <c r="K68" s="22"/>
      <c r="L68" s="22"/>
      <c r="M68" s="25">
        <v>3</v>
      </c>
      <c r="N68" s="25">
        <f>IF(M68=6,"0",M68)</f>
        <v>3</v>
      </c>
      <c r="O68" s="25"/>
      <c r="P68" s="25"/>
      <c r="Q68" s="25">
        <v>1</v>
      </c>
      <c r="R68" s="25">
        <f>IF(Q68=6,"0",Q68)</f>
        <v>1</v>
      </c>
      <c r="S68" s="25"/>
      <c r="T68" s="25"/>
      <c r="U68" s="25"/>
      <c r="V68" s="22"/>
    </row>
    <row r="69" spans="1:22" s="19" customFormat="1" ht="16.5">
      <c r="A69" s="20" t="s">
        <v>24</v>
      </c>
      <c r="B69" s="18"/>
      <c r="C69" s="18"/>
      <c r="D69" s="18"/>
      <c r="E69" s="18"/>
      <c r="F69" s="18"/>
      <c r="G69" s="18"/>
      <c r="H69" s="18"/>
      <c r="M69" s="25"/>
      <c r="N69" s="25"/>
      <c r="O69" s="25"/>
      <c r="P69" s="25"/>
      <c r="Q69" s="25"/>
      <c r="R69" s="25"/>
      <c r="S69" s="25"/>
      <c r="T69" s="25"/>
      <c r="U69" s="25"/>
      <c r="V69" s="22"/>
    </row>
    <row r="70" spans="1:22" s="1" customFormat="1" ht="16.5">
      <c r="A70" s="11" t="s">
        <v>23</v>
      </c>
      <c r="B70" s="10"/>
      <c r="C70" s="10"/>
      <c r="D70" s="10"/>
      <c r="E70" s="10"/>
      <c r="F70" s="10"/>
      <c r="G70" s="10"/>
      <c r="H70" s="10"/>
      <c r="I70" s="22"/>
      <c r="J70" s="22"/>
      <c r="K70" s="22"/>
      <c r="L70" s="22"/>
      <c r="M70" s="25">
        <v>6</v>
      </c>
      <c r="N70" s="25" t="str">
        <f aca="true" t="shared" si="2" ref="N70:N75">IF(M70=6,"0",M70)</f>
        <v>0</v>
      </c>
      <c r="O70" s="25"/>
      <c r="P70" s="25"/>
      <c r="Q70" s="25">
        <v>6</v>
      </c>
      <c r="R70" s="25" t="str">
        <f aca="true" t="shared" si="3" ref="R70:R75">IF(Q70=6,"0",Q70)</f>
        <v>0</v>
      </c>
      <c r="S70" s="25"/>
      <c r="T70" s="25"/>
      <c r="U70" s="25"/>
      <c r="V70" s="22"/>
    </row>
    <row r="71" spans="1:22" s="19" customFormat="1" ht="16.5">
      <c r="A71" s="17" t="s">
        <v>43</v>
      </c>
      <c r="B71" s="18"/>
      <c r="C71" s="18"/>
      <c r="D71" s="18"/>
      <c r="E71" s="18"/>
      <c r="F71" s="18"/>
      <c r="G71" s="18"/>
      <c r="H71" s="18"/>
      <c r="M71" s="25">
        <v>6</v>
      </c>
      <c r="N71" s="25" t="str">
        <f t="shared" si="2"/>
        <v>0</v>
      </c>
      <c r="O71" s="25"/>
      <c r="P71" s="25"/>
      <c r="Q71" s="25">
        <v>6</v>
      </c>
      <c r="R71" s="25" t="str">
        <f t="shared" si="3"/>
        <v>0</v>
      </c>
      <c r="S71" s="25"/>
      <c r="T71" s="25"/>
      <c r="U71" s="25"/>
      <c r="V71" s="22"/>
    </row>
    <row r="72" spans="1:22" s="1" customFormat="1" ht="16.5">
      <c r="A72" s="11" t="s">
        <v>184</v>
      </c>
      <c r="B72" s="10"/>
      <c r="C72" s="10"/>
      <c r="D72" s="10"/>
      <c r="E72" s="10"/>
      <c r="F72" s="10"/>
      <c r="G72" s="10"/>
      <c r="H72" s="10"/>
      <c r="I72" s="22"/>
      <c r="J72" s="22"/>
      <c r="K72" s="22"/>
      <c r="L72" s="22"/>
      <c r="M72" s="25">
        <v>6</v>
      </c>
      <c r="N72" s="25" t="str">
        <f t="shared" si="2"/>
        <v>0</v>
      </c>
      <c r="O72" s="25"/>
      <c r="P72" s="25"/>
      <c r="Q72" s="25">
        <v>6</v>
      </c>
      <c r="R72" s="25" t="str">
        <f t="shared" si="3"/>
        <v>0</v>
      </c>
      <c r="S72" s="25"/>
      <c r="T72" s="25"/>
      <c r="U72" s="25"/>
      <c r="V72" s="22"/>
    </row>
    <row r="73" spans="1:22" s="19" customFormat="1" ht="16.5">
      <c r="A73" s="17" t="s">
        <v>25</v>
      </c>
      <c r="B73" s="18"/>
      <c r="C73" s="18"/>
      <c r="D73" s="18"/>
      <c r="E73" s="18"/>
      <c r="F73" s="18"/>
      <c r="G73" s="18"/>
      <c r="H73" s="18"/>
      <c r="M73" s="25">
        <v>6</v>
      </c>
      <c r="N73" s="25" t="str">
        <f t="shared" si="2"/>
        <v>0</v>
      </c>
      <c r="O73" s="25"/>
      <c r="P73" s="25"/>
      <c r="Q73" s="25">
        <v>6</v>
      </c>
      <c r="R73" s="25" t="str">
        <f t="shared" si="3"/>
        <v>0</v>
      </c>
      <c r="S73" s="25"/>
      <c r="T73" s="25"/>
      <c r="U73" s="25"/>
      <c r="V73" s="22"/>
    </row>
    <row r="74" spans="1:22" s="1" customFormat="1" ht="16.5">
      <c r="A74" s="11" t="s">
        <v>128</v>
      </c>
      <c r="B74" s="10"/>
      <c r="C74" s="10"/>
      <c r="D74" s="10"/>
      <c r="E74" s="10"/>
      <c r="F74" s="10"/>
      <c r="G74" s="10"/>
      <c r="H74" s="10"/>
      <c r="I74" s="22"/>
      <c r="J74" s="22"/>
      <c r="K74" s="22"/>
      <c r="L74" s="22"/>
      <c r="M74" s="25">
        <v>6</v>
      </c>
      <c r="N74" s="25" t="str">
        <f t="shared" si="2"/>
        <v>0</v>
      </c>
      <c r="O74" s="25"/>
      <c r="P74" s="25"/>
      <c r="Q74" s="25">
        <v>6</v>
      </c>
      <c r="R74" s="25" t="str">
        <f t="shared" si="3"/>
        <v>0</v>
      </c>
      <c r="S74" s="25"/>
      <c r="T74" s="25"/>
      <c r="U74" s="25"/>
      <c r="V74" s="22"/>
    </row>
    <row r="75" spans="1:22" s="19" customFormat="1" ht="16.5">
      <c r="A75" s="17" t="s">
        <v>129</v>
      </c>
      <c r="B75" s="18"/>
      <c r="C75" s="18"/>
      <c r="D75" s="18"/>
      <c r="E75" s="18"/>
      <c r="F75" s="18"/>
      <c r="G75" s="18"/>
      <c r="H75" s="18"/>
      <c r="M75" s="25">
        <v>6</v>
      </c>
      <c r="N75" s="25" t="str">
        <f t="shared" si="2"/>
        <v>0</v>
      </c>
      <c r="O75" s="25"/>
      <c r="P75" s="25"/>
      <c r="Q75" s="25">
        <v>6</v>
      </c>
      <c r="R75" s="25" t="str">
        <f t="shared" si="3"/>
        <v>0</v>
      </c>
      <c r="S75" s="25"/>
      <c r="T75" s="25"/>
      <c r="U75" s="25"/>
      <c r="V75" s="22"/>
    </row>
    <row r="76" spans="1:22" s="1" customFormat="1" ht="16.5">
      <c r="A76" s="15" t="s">
        <v>44</v>
      </c>
      <c r="B76" s="10"/>
      <c r="C76" s="10"/>
      <c r="D76" s="10"/>
      <c r="E76" s="10"/>
      <c r="F76" s="10"/>
      <c r="G76" s="10"/>
      <c r="H76" s="10"/>
      <c r="I76" s="22"/>
      <c r="J76" s="22"/>
      <c r="K76" s="22"/>
      <c r="L76" s="22"/>
      <c r="M76" s="25"/>
      <c r="N76" s="25"/>
      <c r="O76" s="25"/>
      <c r="P76" s="25"/>
      <c r="Q76" s="25"/>
      <c r="R76" s="25"/>
      <c r="S76" s="25"/>
      <c r="T76" s="25"/>
      <c r="U76" s="25"/>
      <c r="V76" s="22"/>
    </row>
    <row r="77" spans="1:22" s="19" customFormat="1" ht="16.5">
      <c r="A77" s="17" t="s">
        <v>45</v>
      </c>
      <c r="B77" s="18"/>
      <c r="C77" s="18"/>
      <c r="D77" s="18"/>
      <c r="E77" s="18"/>
      <c r="F77" s="18"/>
      <c r="G77" s="18"/>
      <c r="H77" s="18"/>
      <c r="M77" s="25">
        <v>6</v>
      </c>
      <c r="N77" s="25" t="str">
        <f>IF(M77=6,"0",M77)</f>
        <v>0</v>
      </c>
      <c r="O77" s="25"/>
      <c r="P77" s="25"/>
      <c r="Q77" s="25">
        <v>1</v>
      </c>
      <c r="R77" s="25">
        <f>IF(Q77=6,"0",Q77)</f>
        <v>1</v>
      </c>
      <c r="S77" s="25"/>
      <c r="T77" s="25"/>
      <c r="U77" s="25"/>
      <c r="V77" s="22"/>
    </row>
    <row r="78" spans="1:22" s="1" customFormat="1" ht="16.5">
      <c r="A78" s="13" t="s">
        <v>46</v>
      </c>
      <c r="B78" s="10"/>
      <c r="C78" s="10"/>
      <c r="D78" s="10"/>
      <c r="E78" s="10"/>
      <c r="F78" s="10"/>
      <c r="G78" s="10"/>
      <c r="H78" s="10"/>
      <c r="I78" s="22"/>
      <c r="J78" s="22"/>
      <c r="K78" s="22"/>
      <c r="L78" s="22"/>
      <c r="M78" s="25">
        <v>6</v>
      </c>
      <c r="N78" s="25" t="str">
        <f>IF(M78=6,"0",M78)</f>
        <v>0</v>
      </c>
      <c r="O78" s="25"/>
      <c r="P78" s="25"/>
      <c r="Q78" s="25">
        <v>1</v>
      </c>
      <c r="R78" s="25">
        <f>IF(Q78=6,"0",Q78)</f>
        <v>1</v>
      </c>
      <c r="S78" s="25"/>
      <c r="T78" s="25"/>
      <c r="U78" s="25"/>
      <c r="V78" s="22"/>
    </row>
    <row r="79" spans="1:22" s="19" customFormat="1" ht="16.5">
      <c r="A79" s="17" t="s">
        <v>120</v>
      </c>
      <c r="B79" s="18"/>
      <c r="C79" s="18"/>
      <c r="D79" s="18"/>
      <c r="E79" s="18"/>
      <c r="F79" s="18"/>
      <c r="G79" s="18"/>
      <c r="H79" s="18"/>
      <c r="M79" s="25">
        <v>6</v>
      </c>
      <c r="N79" s="25" t="str">
        <f>IF(M79=6,"0",M79)</f>
        <v>0</v>
      </c>
      <c r="O79" s="25"/>
      <c r="P79" s="25"/>
      <c r="Q79" s="25">
        <v>1</v>
      </c>
      <c r="R79" s="25">
        <f>IF(Q79=6,"0",Q79)</f>
        <v>1</v>
      </c>
      <c r="S79" s="25"/>
      <c r="T79" s="25"/>
      <c r="U79" s="25"/>
      <c r="V79" s="22"/>
    </row>
    <row r="80" spans="1:22" s="1" customFormat="1" ht="16.5" customHeight="1">
      <c r="A80" s="13" t="s">
        <v>47</v>
      </c>
      <c r="B80" s="10"/>
      <c r="C80" s="10"/>
      <c r="D80" s="10"/>
      <c r="E80" s="10"/>
      <c r="F80" s="10"/>
      <c r="G80" s="10"/>
      <c r="H80" s="10"/>
      <c r="I80" s="22"/>
      <c r="J80" s="22"/>
      <c r="K80" s="22"/>
      <c r="L80" s="22"/>
      <c r="M80" s="25">
        <v>6</v>
      </c>
      <c r="N80" s="25" t="str">
        <f>IF(M80=6,"0",M80)</f>
        <v>0</v>
      </c>
      <c r="O80" s="25"/>
      <c r="P80" s="25"/>
      <c r="Q80" s="25">
        <v>1</v>
      </c>
      <c r="R80" s="25">
        <f>IF(Q80=6,"0",Q80)</f>
        <v>1</v>
      </c>
      <c r="S80" s="25"/>
      <c r="T80" s="25"/>
      <c r="U80" s="25"/>
      <c r="V80" s="22"/>
    </row>
    <row r="81" spans="1:22" s="19" customFormat="1" ht="16.5">
      <c r="A81" s="20" t="s">
        <v>115</v>
      </c>
      <c r="B81" s="18"/>
      <c r="C81" s="18"/>
      <c r="D81" s="18"/>
      <c r="E81" s="18"/>
      <c r="F81" s="18"/>
      <c r="G81" s="18"/>
      <c r="H81" s="18"/>
      <c r="M81" s="25"/>
      <c r="N81" s="25"/>
      <c r="O81" s="25"/>
      <c r="P81" s="25"/>
      <c r="Q81" s="25"/>
      <c r="R81" s="25"/>
      <c r="S81" s="25"/>
      <c r="T81" s="25"/>
      <c r="U81" s="25"/>
      <c r="V81" s="22"/>
    </row>
    <row r="82" spans="1:22" s="1" customFormat="1" ht="16.5" customHeight="1">
      <c r="A82" s="13" t="s">
        <v>170</v>
      </c>
      <c r="B82" s="10"/>
      <c r="C82" s="10"/>
      <c r="D82" s="10"/>
      <c r="E82" s="10"/>
      <c r="F82" s="10"/>
      <c r="G82" s="10"/>
      <c r="H82" s="10"/>
      <c r="I82" s="22"/>
      <c r="J82" s="22"/>
      <c r="K82" s="22"/>
      <c r="L82" s="22"/>
      <c r="M82" s="25">
        <v>2</v>
      </c>
      <c r="N82" s="25">
        <f>IF(M82=6,"0",M82)</f>
        <v>2</v>
      </c>
      <c r="O82" s="25"/>
      <c r="P82" s="25"/>
      <c r="Q82" s="25">
        <v>1</v>
      </c>
      <c r="R82" s="25">
        <f>IF(Q82=6,"0",Q82)</f>
        <v>1</v>
      </c>
      <c r="S82" s="25"/>
      <c r="T82" s="25"/>
      <c r="U82" s="25"/>
      <c r="V82" s="22"/>
    </row>
    <row r="83" spans="1:22" s="19" customFormat="1" ht="16.5">
      <c r="A83" s="17" t="s">
        <v>114</v>
      </c>
      <c r="B83" s="18"/>
      <c r="C83" s="18"/>
      <c r="D83" s="18"/>
      <c r="E83" s="18"/>
      <c r="F83" s="18"/>
      <c r="G83" s="18"/>
      <c r="H83" s="18"/>
      <c r="M83" s="25">
        <v>3</v>
      </c>
      <c r="N83" s="25">
        <f>IF(M83=6,"0",M83)</f>
        <v>3</v>
      </c>
      <c r="O83" s="25"/>
      <c r="P83" s="25"/>
      <c r="Q83" s="25">
        <v>1</v>
      </c>
      <c r="R83" s="25">
        <f>IF(Q83=6,"0",Q83)</f>
        <v>1</v>
      </c>
      <c r="S83" s="25"/>
      <c r="T83" s="25"/>
      <c r="U83" s="25"/>
      <c r="V83" s="22"/>
    </row>
    <row r="84" spans="1:22" s="1" customFormat="1" ht="16.5" customHeight="1">
      <c r="A84" s="11" t="s">
        <v>171</v>
      </c>
      <c r="B84" s="10"/>
      <c r="C84" s="10"/>
      <c r="D84" s="10"/>
      <c r="E84" s="10"/>
      <c r="F84" s="10"/>
      <c r="G84" s="10"/>
      <c r="H84" s="10"/>
      <c r="I84" s="22"/>
      <c r="J84" s="22"/>
      <c r="K84" s="22"/>
      <c r="L84" s="22"/>
      <c r="M84" s="25">
        <v>3</v>
      </c>
      <c r="N84" s="25">
        <f>IF(M84=6,"0",M84)</f>
        <v>3</v>
      </c>
      <c r="O84" s="25"/>
      <c r="P84" s="25"/>
      <c r="Q84" s="25">
        <v>1</v>
      </c>
      <c r="R84" s="25">
        <f>IF(Q84=6,"0",Q84)</f>
        <v>1</v>
      </c>
      <c r="S84" s="25"/>
      <c r="T84" s="25"/>
      <c r="U84" s="25"/>
      <c r="V84" s="22"/>
    </row>
    <row r="85" spans="1:22" s="19" customFormat="1" ht="16.5">
      <c r="A85" s="20" t="s">
        <v>197</v>
      </c>
      <c r="B85" s="18"/>
      <c r="C85" s="18"/>
      <c r="D85" s="18"/>
      <c r="E85" s="18"/>
      <c r="F85" s="18"/>
      <c r="G85" s="18"/>
      <c r="H85" s="18"/>
      <c r="M85" s="25"/>
      <c r="N85" s="25"/>
      <c r="O85" s="25"/>
      <c r="P85" s="25"/>
      <c r="Q85" s="25"/>
      <c r="R85" s="25"/>
      <c r="S85" s="25"/>
      <c r="T85" s="25"/>
      <c r="U85" s="25"/>
      <c r="V85" s="22"/>
    </row>
    <row r="86" spans="1:22" s="2" customFormat="1" ht="16.5" customHeight="1">
      <c r="A86" s="13" t="s">
        <v>121</v>
      </c>
      <c r="B86" s="12"/>
      <c r="C86" s="12"/>
      <c r="D86" s="12"/>
      <c r="E86" s="12"/>
      <c r="F86" s="12"/>
      <c r="G86" s="12"/>
      <c r="H86" s="12"/>
      <c r="I86" s="23"/>
      <c r="J86" s="23"/>
      <c r="K86" s="23"/>
      <c r="L86" s="23"/>
      <c r="M86" s="25">
        <v>2</v>
      </c>
      <c r="N86" s="25">
        <f>IF(M86=6,"0",M86)</f>
        <v>2</v>
      </c>
      <c r="O86" s="25"/>
      <c r="P86" s="25"/>
      <c r="Q86" s="25">
        <v>1</v>
      </c>
      <c r="R86" s="25">
        <f>IF(Q86=6,"0",Q86)</f>
        <v>1</v>
      </c>
      <c r="S86" s="25"/>
      <c r="T86" s="25"/>
      <c r="U86" s="25"/>
      <c r="V86" s="23"/>
    </row>
    <row r="87" spans="1:22" s="19" customFormat="1" ht="16.5">
      <c r="A87" s="17" t="s">
        <v>122</v>
      </c>
      <c r="B87" s="18"/>
      <c r="C87" s="18"/>
      <c r="D87" s="18"/>
      <c r="E87" s="18"/>
      <c r="F87" s="18"/>
      <c r="G87" s="18"/>
      <c r="H87" s="18"/>
      <c r="M87" s="25">
        <v>3</v>
      </c>
      <c r="N87" s="25">
        <f>IF(M87=6,"0",M87)</f>
        <v>3</v>
      </c>
      <c r="O87" s="25"/>
      <c r="P87" s="25"/>
      <c r="Q87" s="25">
        <v>1</v>
      </c>
      <c r="R87" s="25">
        <f>IF(Q87=6,"0",Q87)</f>
        <v>1</v>
      </c>
      <c r="S87" s="25"/>
      <c r="T87" s="25"/>
      <c r="U87" s="25"/>
      <c r="V87" s="22"/>
    </row>
    <row r="88" spans="1:22" s="2" customFormat="1" ht="16.5" customHeight="1">
      <c r="A88" s="11"/>
      <c r="B88" s="12"/>
      <c r="C88" s="12"/>
      <c r="D88" s="12"/>
      <c r="E88" s="12"/>
      <c r="F88" s="12"/>
      <c r="G88" s="12"/>
      <c r="H88" s="12"/>
      <c r="I88" s="23"/>
      <c r="J88" s="23"/>
      <c r="K88" s="23"/>
      <c r="L88" s="23"/>
      <c r="M88" s="25"/>
      <c r="N88" s="25"/>
      <c r="O88" s="25"/>
      <c r="P88" s="25"/>
      <c r="Q88" s="25"/>
      <c r="R88" s="25"/>
      <c r="S88" s="25"/>
      <c r="T88" s="25"/>
      <c r="U88" s="25"/>
      <c r="V88" s="23"/>
    </row>
    <row r="89" spans="1:22" s="19" customFormat="1" ht="16.5">
      <c r="A89" s="20" t="s">
        <v>18</v>
      </c>
      <c r="B89" s="18"/>
      <c r="C89" s="18"/>
      <c r="D89" s="18"/>
      <c r="E89" s="18"/>
      <c r="F89" s="18"/>
      <c r="G89" s="18"/>
      <c r="H89" s="18"/>
      <c r="M89" s="25"/>
      <c r="N89" s="25"/>
      <c r="O89" s="25"/>
      <c r="P89" s="25"/>
      <c r="Q89" s="25"/>
      <c r="R89" s="25"/>
      <c r="S89" s="25"/>
      <c r="T89" s="25"/>
      <c r="U89" s="25"/>
      <c r="V89" s="22"/>
    </row>
    <row r="90" spans="1:22" s="1" customFormat="1" ht="16.5">
      <c r="A90" s="9" t="s">
        <v>72</v>
      </c>
      <c r="B90" s="10"/>
      <c r="C90" s="10"/>
      <c r="D90" s="10"/>
      <c r="E90" s="10"/>
      <c r="F90" s="10"/>
      <c r="G90" s="10"/>
      <c r="H90" s="10"/>
      <c r="I90" s="22"/>
      <c r="J90" s="22"/>
      <c r="K90" s="22"/>
      <c r="L90" s="22"/>
      <c r="M90" s="25"/>
      <c r="N90" s="25"/>
      <c r="O90" s="25"/>
      <c r="P90" s="25"/>
      <c r="Q90" s="25"/>
      <c r="R90" s="25"/>
      <c r="S90" s="25"/>
      <c r="T90" s="25"/>
      <c r="U90" s="25"/>
      <c r="V90" s="22"/>
    </row>
    <row r="91" spans="1:22" s="19" customFormat="1" ht="16.5">
      <c r="A91" s="17" t="s">
        <v>22</v>
      </c>
      <c r="B91" s="18"/>
      <c r="C91" s="18"/>
      <c r="D91" s="18"/>
      <c r="E91" s="18"/>
      <c r="F91" s="18"/>
      <c r="G91" s="18"/>
      <c r="H91" s="18"/>
      <c r="M91" s="25">
        <v>5</v>
      </c>
      <c r="N91" s="25">
        <f>IF(M91=6,"0",M91)</f>
        <v>5</v>
      </c>
      <c r="O91" s="25"/>
      <c r="P91" s="25"/>
      <c r="Q91" s="25">
        <v>1</v>
      </c>
      <c r="R91" s="25">
        <f>IF(Q91=6,"0",Q91)</f>
        <v>1</v>
      </c>
      <c r="S91" s="25"/>
      <c r="T91" s="25"/>
      <c r="U91" s="25"/>
      <c r="V91" s="22"/>
    </row>
    <row r="92" spans="1:22" s="1" customFormat="1" ht="16.5">
      <c r="A92" s="13" t="s">
        <v>123</v>
      </c>
      <c r="B92" s="10"/>
      <c r="C92" s="10"/>
      <c r="D92" s="14"/>
      <c r="E92" s="10"/>
      <c r="F92" s="10"/>
      <c r="G92" s="10"/>
      <c r="H92" s="10"/>
      <c r="I92" s="22"/>
      <c r="J92" s="22"/>
      <c r="K92" s="22"/>
      <c r="L92" s="22"/>
      <c r="M92" s="25">
        <v>5</v>
      </c>
      <c r="N92" s="25">
        <f>IF(M92=6,"0",M92)</f>
        <v>5</v>
      </c>
      <c r="O92" s="25"/>
      <c r="P92" s="25"/>
      <c r="Q92" s="25">
        <v>1</v>
      </c>
      <c r="R92" s="25">
        <f>IF(Q92=6,"0",Q92)</f>
        <v>1</v>
      </c>
      <c r="S92" s="25"/>
      <c r="T92" s="25"/>
      <c r="U92" s="25"/>
      <c r="V92" s="22"/>
    </row>
    <row r="93" spans="1:22" s="19" customFormat="1" ht="16.5">
      <c r="A93" s="17" t="s">
        <v>15</v>
      </c>
      <c r="B93" s="18"/>
      <c r="C93" s="18"/>
      <c r="D93" s="18"/>
      <c r="E93" s="18"/>
      <c r="F93" s="18"/>
      <c r="G93" s="18"/>
      <c r="H93" s="18"/>
      <c r="M93" s="25">
        <v>5</v>
      </c>
      <c r="N93" s="25">
        <f>IF(M93=6,"0",M93)</f>
        <v>5</v>
      </c>
      <c r="O93" s="25"/>
      <c r="P93" s="25"/>
      <c r="Q93" s="25">
        <v>1</v>
      </c>
      <c r="R93" s="25">
        <f>IF(Q93=6,"0",Q93)</f>
        <v>1</v>
      </c>
      <c r="S93" s="25"/>
      <c r="T93" s="25"/>
      <c r="U93" s="25"/>
      <c r="V93" s="22"/>
    </row>
    <row r="94" spans="1:22" s="2" customFormat="1" ht="16.5">
      <c r="A94" s="13" t="s">
        <v>124</v>
      </c>
      <c r="B94" s="12"/>
      <c r="C94" s="12"/>
      <c r="D94" s="12"/>
      <c r="E94" s="12"/>
      <c r="F94" s="12"/>
      <c r="G94" s="12"/>
      <c r="H94" s="12"/>
      <c r="I94" s="23"/>
      <c r="J94" s="23"/>
      <c r="K94" s="23"/>
      <c r="L94" s="23"/>
      <c r="M94" s="25">
        <v>5</v>
      </c>
      <c r="N94" s="25">
        <f>IF(M94=6,"0",M94)</f>
        <v>5</v>
      </c>
      <c r="O94" s="25"/>
      <c r="P94" s="25"/>
      <c r="Q94" s="25">
        <v>1</v>
      </c>
      <c r="R94" s="25">
        <f>IF(Q94=6,"0",Q94)</f>
        <v>1</v>
      </c>
      <c r="S94" s="25"/>
      <c r="T94" s="25"/>
      <c r="U94" s="25"/>
      <c r="V94" s="23"/>
    </row>
    <row r="95" spans="1:22" s="19" customFormat="1" ht="16.5">
      <c r="A95" s="17" t="s">
        <v>172</v>
      </c>
      <c r="B95" s="18"/>
      <c r="C95" s="18"/>
      <c r="D95" s="18"/>
      <c r="E95" s="18"/>
      <c r="F95" s="18"/>
      <c r="G95" s="18"/>
      <c r="H95" s="18"/>
      <c r="M95" s="25">
        <v>5</v>
      </c>
      <c r="N95" s="25">
        <f>IF(M95=6,"0",M95)</f>
        <v>5</v>
      </c>
      <c r="O95" s="25"/>
      <c r="P95" s="25"/>
      <c r="Q95" s="25">
        <v>1</v>
      </c>
      <c r="R95" s="25">
        <f>IF(Q95=6,"0",Q95)</f>
        <v>1</v>
      </c>
      <c r="S95" s="25"/>
      <c r="T95" s="25"/>
      <c r="U95" s="25"/>
      <c r="V95" s="22"/>
    </row>
    <row r="96" spans="1:22" s="2" customFormat="1" ht="16.5">
      <c r="A96" s="9" t="s">
        <v>71</v>
      </c>
      <c r="B96" s="12"/>
      <c r="C96" s="12"/>
      <c r="D96" s="12"/>
      <c r="E96" s="12"/>
      <c r="F96" s="12"/>
      <c r="G96" s="12"/>
      <c r="H96" s="12"/>
      <c r="I96" s="23"/>
      <c r="J96" s="23"/>
      <c r="K96" s="23"/>
      <c r="L96" s="23"/>
      <c r="M96" s="25"/>
      <c r="N96" s="25"/>
      <c r="O96" s="25"/>
      <c r="P96" s="25"/>
      <c r="Q96" s="25"/>
      <c r="R96" s="25"/>
      <c r="S96" s="25"/>
      <c r="T96" s="25"/>
      <c r="U96" s="25"/>
      <c r="V96" s="23"/>
    </row>
    <row r="97" spans="1:22" s="19" customFormat="1" ht="16.5">
      <c r="A97" s="17" t="s">
        <v>125</v>
      </c>
      <c r="B97" s="18"/>
      <c r="C97" s="18"/>
      <c r="D97" s="18"/>
      <c r="E97" s="18"/>
      <c r="F97" s="18"/>
      <c r="G97" s="18"/>
      <c r="H97" s="18"/>
      <c r="M97" s="25">
        <v>1</v>
      </c>
      <c r="N97" s="25">
        <f>IF(M97=6,"0",M97)</f>
        <v>1</v>
      </c>
      <c r="O97" s="25"/>
      <c r="P97" s="25"/>
      <c r="Q97" s="25">
        <v>1</v>
      </c>
      <c r="R97" s="25">
        <f aca="true" t="shared" si="4" ref="R97:R104">IF(Q97=6,"0",Q97)</f>
        <v>1</v>
      </c>
      <c r="S97" s="25"/>
      <c r="T97" s="25"/>
      <c r="U97" s="25"/>
      <c r="V97" s="22"/>
    </row>
    <row r="98" spans="1:22" s="2" customFormat="1" ht="16.5">
      <c r="A98" s="11" t="s">
        <v>19</v>
      </c>
      <c r="B98" s="12"/>
      <c r="C98" s="12"/>
      <c r="D98" s="14"/>
      <c r="E98" s="12"/>
      <c r="F98" s="12"/>
      <c r="G98" s="12"/>
      <c r="H98" s="12"/>
      <c r="I98" s="23"/>
      <c r="J98" s="23"/>
      <c r="K98" s="23"/>
      <c r="L98" s="23"/>
      <c r="M98" s="25">
        <v>5</v>
      </c>
      <c r="N98" s="25">
        <f aca="true" t="shared" si="5" ref="N98:N104">IF(M98=6,"0",M98)</f>
        <v>5</v>
      </c>
      <c r="O98" s="25"/>
      <c r="P98" s="25"/>
      <c r="Q98" s="25">
        <v>2</v>
      </c>
      <c r="R98" s="25">
        <f t="shared" si="4"/>
        <v>2</v>
      </c>
      <c r="S98" s="25"/>
      <c r="T98" s="25"/>
      <c r="U98" s="25"/>
      <c r="V98" s="23"/>
    </row>
    <row r="99" spans="1:22" s="19" customFormat="1" ht="16.5">
      <c r="A99" s="17" t="s">
        <v>20</v>
      </c>
      <c r="B99" s="18"/>
      <c r="C99" s="18"/>
      <c r="D99" s="18"/>
      <c r="E99" s="18"/>
      <c r="F99" s="18"/>
      <c r="G99" s="18"/>
      <c r="H99" s="18"/>
      <c r="M99" s="25">
        <v>4</v>
      </c>
      <c r="N99" s="25">
        <f t="shared" si="5"/>
        <v>4</v>
      </c>
      <c r="O99" s="25"/>
      <c r="P99" s="25"/>
      <c r="Q99" s="25">
        <v>1</v>
      </c>
      <c r="R99" s="25">
        <f t="shared" si="4"/>
        <v>1</v>
      </c>
      <c r="S99" s="25"/>
      <c r="T99" s="25"/>
      <c r="U99" s="25"/>
      <c r="V99" s="22"/>
    </row>
    <row r="100" spans="1:22" s="1" customFormat="1" ht="16.5">
      <c r="A100" s="11" t="s">
        <v>21</v>
      </c>
      <c r="B100" s="10"/>
      <c r="C100" s="10"/>
      <c r="D100" s="10"/>
      <c r="E100" s="10"/>
      <c r="F100" s="10"/>
      <c r="G100" s="10"/>
      <c r="H100" s="10"/>
      <c r="I100" s="22"/>
      <c r="J100" s="22"/>
      <c r="K100" s="22"/>
      <c r="L100" s="22"/>
      <c r="M100" s="25">
        <v>3</v>
      </c>
      <c r="N100" s="25">
        <f t="shared" si="5"/>
        <v>3</v>
      </c>
      <c r="O100" s="25"/>
      <c r="P100" s="25"/>
      <c r="Q100" s="25">
        <v>1</v>
      </c>
      <c r="R100" s="25">
        <f t="shared" si="4"/>
        <v>1</v>
      </c>
      <c r="S100" s="25"/>
      <c r="T100" s="25"/>
      <c r="U100" s="25"/>
      <c r="V100" s="22"/>
    </row>
    <row r="101" spans="1:22" s="19" customFormat="1" ht="16.5">
      <c r="A101" s="17" t="s">
        <v>79</v>
      </c>
      <c r="B101" s="18"/>
      <c r="C101" s="18"/>
      <c r="D101" s="18"/>
      <c r="E101" s="18"/>
      <c r="F101" s="18"/>
      <c r="G101" s="18"/>
      <c r="H101" s="18"/>
      <c r="M101" s="25">
        <v>3</v>
      </c>
      <c r="N101" s="25">
        <f t="shared" si="5"/>
        <v>3</v>
      </c>
      <c r="O101" s="25"/>
      <c r="P101" s="25"/>
      <c r="Q101" s="25">
        <v>2</v>
      </c>
      <c r="R101" s="25">
        <f t="shared" si="4"/>
        <v>2</v>
      </c>
      <c r="S101" s="25"/>
      <c r="T101" s="25"/>
      <c r="U101" s="25"/>
      <c r="V101" s="22"/>
    </row>
    <row r="102" spans="1:22" s="1" customFormat="1" ht="16.5">
      <c r="A102" s="11" t="s">
        <v>52</v>
      </c>
      <c r="B102" s="10"/>
      <c r="C102" s="10"/>
      <c r="D102" s="10"/>
      <c r="E102" s="10"/>
      <c r="F102" s="10"/>
      <c r="G102" s="10"/>
      <c r="H102" s="10"/>
      <c r="I102" s="22"/>
      <c r="J102" s="22"/>
      <c r="K102" s="22"/>
      <c r="L102" s="22"/>
      <c r="M102" s="25">
        <v>5</v>
      </c>
      <c r="N102" s="25">
        <f t="shared" si="5"/>
        <v>5</v>
      </c>
      <c r="O102" s="25"/>
      <c r="P102" s="25"/>
      <c r="Q102" s="25">
        <v>1</v>
      </c>
      <c r="R102" s="25">
        <f t="shared" si="4"/>
        <v>1</v>
      </c>
      <c r="S102" s="25"/>
      <c r="T102" s="25"/>
      <c r="U102" s="25"/>
      <c r="V102" s="22"/>
    </row>
    <row r="103" spans="1:22" s="19" customFormat="1" ht="16.5">
      <c r="A103" s="17" t="s">
        <v>80</v>
      </c>
      <c r="B103" s="18"/>
      <c r="C103" s="18"/>
      <c r="D103" s="18"/>
      <c r="E103" s="18"/>
      <c r="F103" s="18"/>
      <c r="G103" s="18"/>
      <c r="H103" s="18"/>
      <c r="M103" s="25">
        <v>2</v>
      </c>
      <c r="N103" s="25">
        <f t="shared" si="5"/>
        <v>2</v>
      </c>
      <c r="O103" s="25"/>
      <c r="P103" s="25"/>
      <c r="Q103" s="25">
        <v>1</v>
      </c>
      <c r="R103" s="25">
        <f t="shared" si="4"/>
        <v>1</v>
      </c>
      <c r="S103" s="25"/>
      <c r="T103" s="25"/>
      <c r="U103" s="25"/>
      <c r="V103" s="22"/>
    </row>
    <row r="104" spans="1:22" s="1" customFormat="1" ht="16.5">
      <c r="A104" s="13" t="s">
        <v>81</v>
      </c>
      <c r="B104" s="10"/>
      <c r="C104" s="10"/>
      <c r="D104" s="10"/>
      <c r="E104" s="10"/>
      <c r="F104" s="10"/>
      <c r="G104" s="10"/>
      <c r="H104" s="10"/>
      <c r="I104" s="22"/>
      <c r="J104" s="22"/>
      <c r="K104" s="22"/>
      <c r="L104" s="22"/>
      <c r="M104" s="25">
        <v>2</v>
      </c>
      <c r="N104" s="25">
        <f t="shared" si="5"/>
        <v>2</v>
      </c>
      <c r="O104" s="25"/>
      <c r="P104" s="25"/>
      <c r="Q104" s="25">
        <v>2</v>
      </c>
      <c r="R104" s="25">
        <f t="shared" si="4"/>
        <v>2</v>
      </c>
      <c r="S104" s="25"/>
      <c r="T104" s="25"/>
      <c r="U104" s="25"/>
      <c r="V104" s="22"/>
    </row>
    <row r="105" spans="1:22" s="19" customFormat="1" ht="16.5">
      <c r="A105" s="17"/>
      <c r="B105" s="18"/>
      <c r="C105" s="18"/>
      <c r="D105" s="18"/>
      <c r="E105" s="18"/>
      <c r="F105" s="18"/>
      <c r="G105" s="18"/>
      <c r="H105" s="18"/>
      <c r="M105" s="25"/>
      <c r="N105" s="25"/>
      <c r="O105" s="25"/>
      <c r="P105" s="25"/>
      <c r="Q105" s="25"/>
      <c r="R105" s="25"/>
      <c r="S105" s="25"/>
      <c r="T105" s="25"/>
      <c r="U105" s="25"/>
      <c r="V105" s="22"/>
    </row>
    <row r="106" spans="1:22" s="1" customFormat="1" ht="16.5">
      <c r="A106" s="9" t="s">
        <v>26</v>
      </c>
      <c r="B106" s="10"/>
      <c r="C106" s="10"/>
      <c r="D106" s="10"/>
      <c r="E106" s="10"/>
      <c r="F106" s="10"/>
      <c r="G106" s="10"/>
      <c r="H106" s="10"/>
      <c r="I106" s="22"/>
      <c r="J106" s="22"/>
      <c r="K106" s="22"/>
      <c r="L106" s="22"/>
      <c r="M106" s="25"/>
      <c r="N106" s="25"/>
      <c r="O106" s="25"/>
      <c r="P106" s="25"/>
      <c r="Q106" s="25"/>
      <c r="R106" s="25"/>
      <c r="S106" s="25"/>
      <c r="T106" s="25"/>
      <c r="U106" s="25"/>
      <c r="V106" s="22"/>
    </row>
    <row r="107" spans="1:22" s="19" customFormat="1" ht="16.5">
      <c r="A107" s="20" t="s">
        <v>90</v>
      </c>
      <c r="B107" s="18"/>
      <c r="C107" s="18"/>
      <c r="D107" s="18"/>
      <c r="E107" s="18"/>
      <c r="F107" s="18"/>
      <c r="G107" s="18"/>
      <c r="H107" s="18"/>
      <c r="M107" s="25"/>
      <c r="N107" s="25"/>
      <c r="O107" s="25"/>
      <c r="P107" s="25"/>
      <c r="Q107" s="25"/>
      <c r="R107" s="25"/>
      <c r="S107" s="25"/>
      <c r="T107" s="25"/>
      <c r="U107" s="25"/>
      <c r="V107" s="22"/>
    </row>
    <row r="108" spans="1:22" s="1" customFormat="1" ht="16.5">
      <c r="A108" s="13" t="s">
        <v>186</v>
      </c>
      <c r="B108" s="10"/>
      <c r="C108" s="10"/>
      <c r="D108" s="10"/>
      <c r="E108" s="10"/>
      <c r="F108" s="10"/>
      <c r="G108" s="10"/>
      <c r="H108" s="10"/>
      <c r="I108" s="22"/>
      <c r="J108" s="22"/>
      <c r="K108" s="22"/>
      <c r="L108" s="22"/>
      <c r="M108" s="25">
        <v>2</v>
      </c>
      <c r="N108" s="25">
        <f>IF(M108=6,"0",M108)</f>
        <v>2</v>
      </c>
      <c r="O108" s="25"/>
      <c r="P108" s="25"/>
      <c r="Q108" s="25">
        <v>2</v>
      </c>
      <c r="R108" s="25">
        <f>IF(Q108=6,"0",Q108)</f>
        <v>2</v>
      </c>
      <c r="S108" s="25"/>
      <c r="T108" s="25"/>
      <c r="U108" s="25"/>
      <c r="V108" s="22"/>
    </row>
    <row r="109" spans="1:22" s="19" customFormat="1" ht="16.5">
      <c r="A109" s="17" t="s">
        <v>91</v>
      </c>
      <c r="B109" s="18"/>
      <c r="C109" s="18"/>
      <c r="D109" s="18"/>
      <c r="E109" s="18"/>
      <c r="F109" s="18"/>
      <c r="G109" s="18"/>
      <c r="H109" s="18"/>
      <c r="M109" s="25">
        <v>2</v>
      </c>
      <c r="N109" s="25">
        <f>IF(M109=6,"0",M109)</f>
        <v>2</v>
      </c>
      <c r="O109" s="25"/>
      <c r="P109" s="25"/>
      <c r="Q109" s="25">
        <v>2</v>
      </c>
      <c r="R109" s="25">
        <f>IF(Q109=6,"0",Q109)</f>
        <v>2</v>
      </c>
      <c r="S109" s="25"/>
      <c r="T109" s="25"/>
      <c r="U109" s="25"/>
      <c r="V109" s="22"/>
    </row>
    <row r="110" spans="1:22" s="1" customFormat="1" ht="16.5">
      <c r="A110" s="13" t="s">
        <v>187</v>
      </c>
      <c r="B110" s="10"/>
      <c r="C110" s="10"/>
      <c r="D110" s="10"/>
      <c r="E110" s="10"/>
      <c r="F110" s="10"/>
      <c r="G110" s="10"/>
      <c r="H110" s="10"/>
      <c r="I110" s="22"/>
      <c r="J110" s="22"/>
      <c r="K110" s="22"/>
      <c r="L110" s="22"/>
      <c r="M110" s="25">
        <v>2</v>
      </c>
      <c r="N110" s="25">
        <f>IF(M110=6,"0",M110)</f>
        <v>2</v>
      </c>
      <c r="O110" s="25"/>
      <c r="P110" s="25"/>
      <c r="Q110" s="25">
        <v>2</v>
      </c>
      <c r="R110" s="25">
        <f>IF(Q110=6,"0",Q110)</f>
        <v>2</v>
      </c>
      <c r="S110" s="25"/>
      <c r="T110" s="25"/>
      <c r="U110" s="25"/>
      <c r="V110" s="22"/>
    </row>
    <row r="111" spans="1:22" s="19" customFormat="1" ht="16.5">
      <c r="A111" s="17" t="s">
        <v>93</v>
      </c>
      <c r="B111" s="18"/>
      <c r="C111" s="18"/>
      <c r="D111" s="18"/>
      <c r="E111" s="18"/>
      <c r="F111" s="18"/>
      <c r="G111" s="18"/>
      <c r="H111" s="18"/>
      <c r="M111" s="25">
        <v>4</v>
      </c>
      <c r="N111" s="25">
        <f>IF(M111=6,"0",M111)</f>
        <v>4</v>
      </c>
      <c r="O111" s="25"/>
      <c r="P111" s="25"/>
      <c r="Q111" s="25">
        <v>2</v>
      </c>
      <c r="R111" s="25">
        <f>IF(Q111=6,"0",Q111)</f>
        <v>2</v>
      </c>
      <c r="S111" s="25"/>
      <c r="T111" s="25"/>
      <c r="U111" s="25"/>
      <c r="V111" s="22"/>
    </row>
    <row r="112" spans="1:22" s="1" customFormat="1" ht="16.5">
      <c r="A112" s="13" t="s">
        <v>185</v>
      </c>
      <c r="B112" s="10"/>
      <c r="C112" s="10"/>
      <c r="D112" s="14"/>
      <c r="E112" s="10"/>
      <c r="F112" s="10"/>
      <c r="G112" s="10"/>
      <c r="H112" s="10"/>
      <c r="I112" s="22"/>
      <c r="J112" s="22"/>
      <c r="K112" s="22"/>
      <c r="L112" s="22"/>
      <c r="M112" s="25">
        <v>4</v>
      </c>
      <c r="N112" s="25">
        <f>IF(M112=6,"0",M112)</f>
        <v>4</v>
      </c>
      <c r="O112" s="25"/>
      <c r="P112" s="25"/>
      <c r="Q112" s="25">
        <v>2</v>
      </c>
      <c r="R112" s="25">
        <f>IF(Q112=6,"0",Q112)</f>
        <v>2</v>
      </c>
      <c r="S112" s="25"/>
      <c r="T112" s="25"/>
      <c r="U112" s="25"/>
      <c r="V112" s="22"/>
    </row>
    <row r="113" spans="1:22" s="19" customFormat="1" ht="16.5">
      <c r="A113" s="20" t="s">
        <v>94</v>
      </c>
      <c r="B113" s="18"/>
      <c r="C113" s="18"/>
      <c r="D113" s="18"/>
      <c r="E113" s="18"/>
      <c r="F113" s="18"/>
      <c r="G113" s="18"/>
      <c r="H113" s="18"/>
      <c r="M113" s="25"/>
      <c r="N113" s="25"/>
      <c r="O113" s="25"/>
      <c r="P113" s="25"/>
      <c r="Q113" s="25"/>
      <c r="R113" s="25"/>
      <c r="S113" s="25"/>
      <c r="T113" s="25"/>
      <c r="U113" s="25"/>
      <c r="V113" s="22"/>
    </row>
    <row r="114" spans="1:22" s="1" customFormat="1" ht="16.5">
      <c r="A114" s="13" t="s">
        <v>92</v>
      </c>
      <c r="B114" s="10"/>
      <c r="C114" s="10"/>
      <c r="D114" s="10"/>
      <c r="E114" s="10"/>
      <c r="F114" s="10"/>
      <c r="G114" s="10"/>
      <c r="H114" s="10"/>
      <c r="I114" s="22"/>
      <c r="J114" s="22"/>
      <c r="K114" s="22"/>
      <c r="L114" s="22"/>
      <c r="M114" s="25">
        <v>2</v>
      </c>
      <c r="N114" s="25">
        <f>IF(M114=6,"0",M114)</f>
        <v>2</v>
      </c>
      <c r="O114" s="25"/>
      <c r="P114" s="25"/>
      <c r="Q114" s="25">
        <v>1</v>
      </c>
      <c r="R114" s="25">
        <f>IF(Q114=6,"0",Q114)</f>
        <v>1</v>
      </c>
      <c r="S114" s="25"/>
      <c r="T114" s="25"/>
      <c r="U114" s="25"/>
      <c r="V114" s="22"/>
    </row>
    <row r="115" spans="1:22" s="19" customFormat="1" ht="16.5">
      <c r="A115" s="17" t="s">
        <v>96</v>
      </c>
      <c r="B115" s="18"/>
      <c r="C115" s="18"/>
      <c r="D115" s="18"/>
      <c r="E115" s="18"/>
      <c r="F115" s="18"/>
      <c r="G115" s="18"/>
      <c r="H115" s="18"/>
      <c r="M115" s="25">
        <v>2</v>
      </c>
      <c r="N115" s="25">
        <f>IF(M115=6,"0",M115)</f>
        <v>2</v>
      </c>
      <c r="O115" s="25"/>
      <c r="P115" s="25"/>
      <c r="Q115" s="25">
        <v>1</v>
      </c>
      <c r="R115" s="25">
        <f>IF(Q115=6,"0",Q115)</f>
        <v>1</v>
      </c>
      <c r="S115" s="25"/>
      <c r="T115" s="25"/>
      <c r="U115" s="25"/>
      <c r="V115" s="22"/>
    </row>
    <row r="116" spans="1:22" s="1" customFormat="1" ht="16.5">
      <c r="A116" s="13" t="s">
        <v>95</v>
      </c>
      <c r="B116" s="10"/>
      <c r="C116" s="10"/>
      <c r="D116" s="10"/>
      <c r="E116" s="10"/>
      <c r="F116" s="10"/>
      <c r="G116" s="10"/>
      <c r="H116" s="10"/>
      <c r="I116" s="22"/>
      <c r="J116" s="22"/>
      <c r="K116" s="22"/>
      <c r="L116" s="22"/>
      <c r="M116" s="25">
        <v>2</v>
      </c>
      <c r="N116" s="25">
        <f>IF(M116=6,"0",M116)</f>
        <v>2</v>
      </c>
      <c r="O116" s="25"/>
      <c r="P116" s="25"/>
      <c r="Q116" s="25">
        <v>1</v>
      </c>
      <c r="R116" s="25">
        <f>IF(Q116=6,"0",Q116)</f>
        <v>1</v>
      </c>
      <c r="S116" s="25"/>
      <c r="T116" s="25"/>
      <c r="U116" s="25"/>
      <c r="V116" s="22"/>
    </row>
    <row r="117" spans="1:22" s="19" customFormat="1" ht="16.5">
      <c r="A117" s="20" t="s">
        <v>126</v>
      </c>
      <c r="B117" s="18"/>
      <c r="C117" s="18"/>
      <c r="D117" s="18"/>
      <c r="E117" s="18"/>
      <c r="F117" s="18"/>
      <c r="G117" s="18"/>
      <c r="H117" s="18"/>
      <c r="M117" s="25"/>
      <c r="N117" s="25"/>
      <c r="O117" s="25"/>
      <c r="P117" s="25"/>
      <c r="Q117" s="25"/>
      <c r="R117" s="25"/>
      <c r="S117" s="25"/>
      <c r="T117" s="25"/>
      <c r="U117" s="25"/>
      <c r="V117" s="22"/>
    </row>
    <row r="118" spans="1:22" s="1" customFormat="1" ht="16.5" customHeight="1">
      <c r="A118" s="13" t="s">
        <v>99</v>
      </c>
      <c r="B118" s="10"/>
      <c r="C118" s="10"/>
      <c r="D118" s="10"/>
      <c r="E118" s="10"/>
      <c r="F118" s="10"/>
      <c r="G118" s="10"/>
      <c r="H118" s="10"/>
      <c r="I118" s="22"/>
      <c r="J118" s="22"/>
      <c r="K118" s="22"/>
      <c r="L118" s="22"/>
      <c r="M118" s="25">
        <v>3</v>
      </c>
      <c r="N118" s="25">
        <f>IF(M118=6,"0",M118)</f>
        <v>3</v>
      </c>
      <c r="O118" s="25"/>
      <c r="P118" s="25"/>
      <c r="Q118" s="25">
        <v>1</v>
      </c>
      <c r="R118" s="25">
        <f>IF(Q118=6,"0",Q118)</f>
        <v>1</v>
      </c>
      <c r="S118" s="25"/>
      <c r="T118" s="25"/>
      <c r="U118" s="25"/>
      <c r="V118" s="22"/>
    </row>
    <row r="119" spans="1:22" s="19" customFormat="1" ht="16.5">
      <c r="A119" s="17" t="s">
        <v>97</v>
      </c>
      <c r="B119" s="18"/>
      <c r="C119" s="18"/>
      <c r="D119" s="18"/>
      <c r="E119" s="18"/>
      <c r="F119" s="18"/>
      <c r="G119" s="18"/>
      <c r="H119" s="18"/>
      <c r="M119" s="25">
        <v>3</v>
      </c>
      <c r="N119" s="25">
        <f>IF(M119=6,"0",M119)</f>
        <v>3</v>
      </c>
      <c r="O119" s="25"/>
      <c r="P119" s="25"/>
      <c r="Q119" s="25">
        <v>1</v>
      </c>
      <c r="R119" s="25">
        <f>IF(Q119=6,"0",Q119)</f>
        <v>1</v>
      </c>
      <c r="S119" s="25"/>
      <c r="T119" s="25"/>
      <c r="U119" s="25"/>
      <c r="V119" s="22"/>
    </row>
    <row r="120" spans="1:22" s="1" customFormat="1" ht="16.5" customHeight="1">
      <c r="A120" s="13" t="s">
        <v>98</v>
      </c>
      <c r="B120" s="10"/>
      <c r="C120" s="10"/>
      <c r="D120" s="10"/>
      <c r="E120" s="10"/>
      <c r="F120" s="10"/>
      <c r="G120" s="10"/>
      <c r="H120" s="10"/>
      <c r="I120" s="22"/>
      <c r="J120" s="22"/>
      <c r="K120" s="22"/>
      <c r="L120" s="22"/>
      <c r="M120" s="25">
        <v>4</v>
      </c>
      <c r="N120" s="25">
        <f>IF(M120=6,"0",M120)</f>
        <v>4</v>
      </c>
      <c r="O120" s="25"/>
      <c r="P120" s="25"/>
      <c r="Q120" s="25">
        <v>1</v>
      </c>
      <c r="R120" s="25">
        <f>IF(Q120=6,"0",Q120)</f>
        <v>1</v>
      </c>
      <c r="S120" s="25"/>
      <c r="T120" s="25"/>
      <c r="U120" s="25"/>
      <c r="V120" s="22"/>
    </row>
    <row r="121" spans="1:22" s="19" customFormat="1" ht="16.5">
      <c r="A121" s="20" t="s">
        <v>109</v>
      </c>
      <c r="B121" s="18"/>
      <c r="C121" s="18"/>
      <c r="D121" s="18"/>
      <c r="E121" s="18"/>
      <c r="F121" s="18"/>
      <c r="G121" s="18"/>
      <c r="H121" s="18"/>
      <c r="M121" s="25"/>
      <c r="N121" s="25"/>
      <c r="O121" s="25"/>
      <c r="P121" s="25"/>
      <c r="Q121" s="25"/>
      <c r="R121" s="25"/>
      <c r="S121" s="25"/>
      <c r="T121" s="25"/>
      <c r="U121" s="25"/>
      <c r="V121" s="22"/>
    </row>
    <row r="122" spans="1:22" s="1" customFormat="1" ht="16.5" customHeight="1">
      <c r="A122" s="13" t="s">
        <v>100</v>
      </c>
      <c r="B122" s="10"/>
      <c r="C122" s="10"/>
      <c r="D122" s="10"/>
      <c r="E122" s="10"/>
      <c r="F122" s="10"/>
      <c r="G122" s="10"/>
      <c r="H122" s="10"/>
      <c r="I122" s="22"/>
      <c r="J122" s="22"/>
      <c r="K122" s="22"/>
      <c r="L122" s="22"/>
      <c r="M122" s="25">
        <v>2</v>
      </c>
      <c r="N122" s="25">
        <f aca="true" t="shared" si="6" ref="N122:N127">IF(M122=6,"0",M122)</f>
        <v>2</v>
      </c>
      <c r="O122" s="25"/>
      <c r="P122" s="25"/>
      <c r="Q122" s="25">
        <v>1</v>
      </c>
      <c r="R122" s="25">
        <f aca="true" t="shared" si="7" ref="R122:R127">IF(Q122=6,"0",Q122)</f>
        <v>1</v>
      </c>
      <c r="S122" s="25"/>
      <c r="T122" s="25"/>
      <c r="U122" s="25"/>
      <c r="V122" s="22"/>
    </row>
    <row r="123" spans="1:22" s="19" customFormat="1" ht="16.5">
      <c r="A123" s="17" t="s">
        <v>189</v>
      </c>
      <c r="B123" s="18"/>
      <c r="C123" s="18"/>
      <c r="D123" s="18"/>
      <c r="E123" s="18"/>
      <c r="F123" s="18"/>
      <c r="G123" s="18"/>
      <c r="H123" s="18"/>
      <c r="M123" s="25">
        <v>2</v>
      </c>
      <c r="N123" s="25">
        <f t="shared" si="6"/>
        <v>2</v>
      </c>
      <c r="O123" s="25"/>
      <c r="P123" s="25"/>
      <c r="Q123" s="25">
        <v>2</v>
      </c>
      <c r="R123" s="25">
        <f t="shared" si="7"/>
        <v>2</v>
      </c>
      <c r="S123" s="25"/>
      <c r="T123" s="25"/>
      <c r="U123" s="25"/>
      <c r="V123" s="22"/>
    </row>
    <row r="124" spans="1:22" s="1" customFormat="1" ht="16.5" customHeight="1">
      <c r="A124" s="13" t="s">
        <v>101</v>
      </c>
      <c r="B124" s="10"/>
      <c r="C124" s="10"/>
      <c r="D124" s="10"/>
      <c r="E124" s="10"/>
      <c r="F124" s="10"/>
      <c r="G124" s="10"/>
      <c r="H124" s="10"/>
      <c r="I124" s="22"/>
      <c r="J124" s="22"/>
      <c r="K124" s="22"/>
      <c r="L124" s="22"/>
      <c r="M124" s="25">
        <v>3</v>
      </c>
      <c r="N124" s="25">
        <f t="shared" si="6"/>
        <v>3</v>
      </c>
      <c r="O124" s="25"/>
      <c r="P124" s="25"/>
      <c r="Q124" s="25">
        <v>1</v>
      </c>
      <c r="R124" s="25">
        <f t="shared" si="7"/>
        <v>1</v>
      </c>
      <c r="S124" s="25"/>
      <c r="T124" s="25"/>
      <c r="U124" s="25"/>
      <c r="V124" s="22"/>
    </row>
    <row r="125" spans="1:22" s="19" customFormat="1" ht="16.5">
      <c r="A125" s="17" t="s">
        <v>111</v>
      </c>
      <c r="B125" s="18"/>
      <c r="C125" s="18"/>
      <c r="D125" s="18"/>
      <c r="E125" s="18"/>
      <c r="F125" s="18"/>
      <c r="G125" s="18"/>
      <c r="H125" s="18"/>
      <c r="M125" s="25">
        <v>2</v>
      </c>
      <c r="N125" s="25">
        <f t="shared" si="6"/>
        <v>2</v>
      </c>
      <c r="O125" s="25"/>
      <c r="P125" s="25"/>
      <c r="Q125" s="25">
        <v>2</v>
      </c>
      <c r="R125" s="25">
        <f t="shared" si="7"/>
        <v>2</v>
      </c>
      <c r="S125" s="25"/>
      <c r="T125" s="25"/>
      <c r="U125" s="25"/>
      <c r="V125" s="22"/>
    </row>
    <row r="126" spans="1:22" s="1" customFormat="1" ht="16.5" customHeight="1">
      <c r="A126" s="13" t="s">
        <v>104</v>
      </c>
      <c r="B126" s="10"/>
      <c r="C126" s="10"/>
      <c r="D126" s="10"/>
      <c r="E126" s="10"/>
      <c r="F126" s="10"/>
      <c r="G126" s="10"/>
      <c r="H126" s="10"/>
      <c r="I126" s="22"/>
      <c r="J126" s="22"/>
      <c r="K126" s="22"/>
      <c r="L126" s="22"/>
      <c r="M126" s="25">
        <v>4</v>
      </c>
      <c r="N126" s="25">
        <f t="shared" si="6"/>
        <v>4</v>
      </c>
      <c r="O126" s="25"/>
      <c r="P126" s="25"/>
      <c r="Q126" s="25">
        <v>1</v>
      </c>
      <c r="R126" s="25">
        <f t="shared" si="7"/>
        <v>1</v>
      </c>
      <c r="S126" s="25"/>
      <c r="T126" s="25"/>
      <c r="U126" s="25"/>
      <c r="V126" s="22"/>
    </row>
    <row r="127" spans="1:22" s="19" customFormat="1" ht="16.5">
      <c r="A127" s="17" t="s">
        <v>190</v>
      </c>
      <c r="B127" s="18"/>
      <c r="C127" s="18"/>
      <c r="D127" s="18"/>
      <c r="E127" s="18"/>
      <c r="F127" s="18"/>
      <c r="G127" s="18"/>
      <c r="H127" s="18"/>
      <c r="M127" s="25">
        <v>3</v>
      </c>
      <c r="N127" s="25">
        <f t="shared" si="6"/>
        <v>3</v>
      </c>
      <c r="O127" s="25"/>
      <c r="P127" s="25"/>
      <c r="Q127" s="25">
        <v>2</v>
      </c>
      <c r="R127" s="25">
        <f t="shared" si="7"/>
        <v>2</v>
      </c>
      <c r="S127" s="25"/>
      <c r="T127" s="25"/>
      <c r="U127" s="25"/>
      <c r="V127" s="22"/>
    </row>
    <row r="128" spans="1:22" s="1" customFormat="1" ht="16.5" customHeight="1">
      <c r="A128" s="9" t="s">
        <v>108</v>
      </c>
      <c r="B128" s="10"/>
      <c r="C128" s="10"/>
      <c r="D128" s="10"/>
      <c r="E128" s="10"/>
      <c r="F128" s="10"/>
      <c r="G128" s="10"/>
      <c r="H128" s="10"/>
      <c r="I128" s="22"/>
      <c r="J128" s="22"/>
      <c r="K128" s="22"/>
      <c r="L128" s="22"/>
      <c r="M128" s="25"/>
      <c r="N128" s="25"/>
      <c r="O128" s="25"/>
      <c r="P128" s="25"/>
      <c r="Q128" s="25"/>
      <c r="R128" s="25"/>
      <c r="S128" s="25"/>
      <c r="T128" s="25"/>
      <c r="U128" s="25"/>
      <c r="V128" s="22"/>
    </row>
    <row r="129" spans="1:22" s="19" customFormat="1" ht="16.5">
      <c r="A129" s="17" t="s">
        <v>106</v>
      </c>
      <c r="B129" s="18"/>
      <c r="C129" s="18"/>
      <c r="D129" s="18"/>
      <c r="E129" s="18"/>
      <c r="F129" s="18"/>
      <c r="G129" s="18"/>
      <c r="H129" s="18"/>
      <c r="M129" s="25">
        <v>2</v>
      </c>
      <c r="N129" s="25">
        <f>IF(M129=6,"0",M129)</f>
        <v>2</v>
      </c>
      <c r="O129" s="25"/>
      <c r="P129" s="25"/>
      <c r="Q129" s="25">
        <v>1</v>
      </c>
      <c r="R129" s="25">
        <f>IF(Q129=6,"0",Q129)</f>
        <v>1</v>
      </c>
      <c r="S129" s="25"/>
      <c r="T129" s="25"/>
      <c r="U129" s="25"/>
      <c r="V129" s="22"/>
    </row>
    <row r="130" spans="1:22" s="1" customFormat="1" ht="16.5" customHeight="1">
      <c r="A130" s="13" t="s">
        <v>188</v>
      </c>
      <c r="B130" s="10"/>
      <c r="C130" s="10"/>
      <c r="D130" s="10"/>
      <c r="E130" s="10"/>
      <c r="F130" s="10"/>
      <c r="G130" s="10"/>
      <c r="H130" s="10"/>
      <c r="I130" s="22"/>
      <c r="J130" s="22"/>
      <c r="K130" s="22"/>
      <c r="L130" s="22"/>
      <c r="M130" s="25">
        <v>2</v>
      </c>
      <c r="N130" s="25">
        <f>IF(M130=6,"0",M130)</f>
        <v>2</v>
      </c>
      <c r="O130" s="25"/>
      <c r="P130" s="25"/>
      <c r="Q130" s="25">
        <v>2</v>
      </c>
      <c r="R130" s="25">
        <f>IF(Q130=6,"0",Q130)</f>
        <v>2</v>
      </c>
      <c r="S130" s="25"/>
      <c r="T130" s="25"/>
      <c r="U130" s="25"/>
      <c r="V130" s="22"/>
    </row>
    <row r="131" spans="1:22" s="19" customFormat="1" ht="16.5">
      <c r="A131" s="17" t="s">
        <v>107</v>
      </c>
      <c r="B131" s="18"/>
      <c r="C131" s="18"/>
      <c r="D131" s="18"/>
      <c r="E131" s="18"/>
      <c r="F131" s="18"/>
      <c r="G131" s="18"/>
      <c r="H131" s="18"/>
      <c r="M131" s="25">
        <v>3</v>
      </c>
      <c r="N131" s="25">
        <f>IF(M131=6,"0",M131)</f>
        <v>3</v>
      </c>
      <c r="O131" s="25"/>
      <c r="P131" s="25"/>
      <c r="Q131" s="25">
        <v>1</v>
      </c>
      <c r="R131" s="25">
        <f>IF(Q131=6,"0",Q131)</f>
        <v>1</v>
      </c>
      <c r="S131" s="25"/>
      <c r="T131" s="25"/>
      <c r="U131" s="25"/>
      <c r="V131" s="22"/>
    </row>
    <row r="132" spans="1:22" s="1" customFormat="1" ht="16.5" customHeight="1">
      <c r="A132" s="13" t="s">
        <v>112</v>
      </c>
      <c r="B132" s="10"/>
      <c r="C132" s="10"/>
      <c r="D132" s="10"/>
      <c r="E132" s="10"/>
      <c r="F132" s="10"/>
      <c r="G132" s="10"/>
      <c r="H132" s="10"/>
      <c r="I132" s="22"/>
      <c r="J132" s="22"/>
      <c r="K132" s="22"/>
      <c r="L132" s="22"/>
      <c r="M132" s="25">
        <v>2</v>
      </c>
      <c r="N132" s="25">
        <f>IF(M132=6,"0",M132)</f>
        <v>2</v>
      </c>
      <c r="O132" s="25"/>
      <c r="P132" s="25"/>
      <c r="Q132" s="25">
        <v>2</v>
      </c>
      <c r="R132" s="25">
        <f>IF(Q132=6,"0",Q132)</f>
        <v>2</v>
      </c>
      <c r="S132" s="25"/>
      <c r="T132" s="25"/>
      <c r="U132" s="25"/>
      <c r="V132" s="22"/>
    </row>
    <row r="133" spans="1:22" s="19" customFormat="1" ht="16.5">
      <c r="A133" s="20" t="s">
        <v>131</v>
      </c>
      <c r="B133" s="18"/>
      <c r="C133" s="18"/>
      <c r="D133" s="18"/>
      <c r="E133" s="18"/>
      <c r="F133" s="18"/>
      <c r="G133" s="18"/>
      <c r="H133" s="18"/>
      <c r="M133" s="25"/>
      <c r="N133" s="25"/>
      <c r="O133" s="25"/>
      <c r="P133" s="25"/>
      <c r="Q133" s="25"/>
      <c r="R133" s="25"/>
      <c r="S133" s="25"/>
      <c r="T133" s="25"/>
      <c r="U133" s="25"/>
      <c r="V133" s="22"/>
    </row>
    <row r="134" spans="1:22" s="3" customFormat="1" ht="16.5" customHeight="1">
      <c r="A134" s="13" t="s">
        <v>27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26">
        <v>2</v>
      </c>
      <c r="N134" s="26">
        <f>IF(M134=6,"0",M134)</f>
        <v>2</v>
      </c>
      <c r="O134" s="27"/>
      <c r="P134" s="27"/>
      <c r="Q134" s="26">
        <v>2</v>
      </c>
      <c r="R134" s="25">
        <f>IF(Q134=6,"0",Q134)</f>
        <v>2</v>
      </c>
      <c r="S134" s="27"/>
      <c r="T134" s="27"/>
      <c r="U134" s="27"/>
      <c r="V134" s="14"/>
    </row>
    <row r="135" spans="1:22" s="19" customFormat="1" ht="16.5">
      <c r="A135" s="17" t="s">
        <v>173</v>
      </c>
      <c r="B135" s="18"/>
      <c r="C135" s="18"/>
      <c r="D135" s="18"/>
      <c r="E135" s="18"/>
      <c r="F135" s="18"/>
      <c r="G135" s="18"/>
      <c r="H135" s="18"/>
      <c r="M135" s="25">
        <v>2</v>
      </c>
      <c r="N135" s="25">
        <f>IF(M135=6,"0",M135)</f>
        <v>2</v>
      </c>
      <c r="O135" s="25"/>
      <c r="P135" s="25"/>
      <c r="Q135" s="25">
        <v>1</v>
      </c>
      <c r="R135" s="25">
        <f>IF(Q135=6,"0",Q135)</f>
        <v>1</v>
      </c>
      <c r="S135" s="25"/>
      <c r="T135" s="25"/>
      <c r="U135" s="25"/>
      <c r="V135" s="22"/>
    </row>
    <row r="136" spans="1:22" s="1" customFormat="1" ht="16.5" customHeight="1">
      <c r="A136" s="13" t="s">
        <v>28</v>
      </c>
      <c r="B136" s="10"/>
      <c r="C136" s="10"/>
      <c r="D136" s="10"/>
      <c r="E136" s="10"/>
      <c r="F136" s="10"/>
      <c r="G136" s="10"/>
      <c r="H136" s="10"/>
      <c r="I136" s="22"/>
      <c r="J136" s="22"/>
      <c r="K136" s="22"/>
      <c r="L136" s="22"/>
      <c r="M136" s="25">
        <v>2</v>
      </c>
      <c r="N136" s="26">
        <f>IF(M136=6,"0",M136)</f>
        <v>2</v>
      </c>
      <c r="O136" s="25"/>
      <c r="P136" s="25"/>
      <c r="Q136" s="25">
        <v>1</v>
      </c>
      <c r="R136" s="25">
        <f>IF(Q136=6,"0",Q136)</f>
        <v>1</v>
      </c>
      <c r="S136" s="25"/>
      <c r="T136" s="25"/>
      <c r="U136" s="25"/>
      <c r="V136" s="22"/>
    </row>
    <row r="137" spans="1:22" s="19" customFormat="1" ht="16.5">
      <c r="A137" s="20" t="s">
        <v>130</v>
      </c>
      <c r="B137" s="18"/>
      <c r="C137" s="18"/>
      <c r="D137" s="18"/>
      <c r="E137" s="18"/>
      <c r="F137" s="18"/>
      <c r="G137" s="18"/>
      <c r="H137" s="18"/>
      <c r="M137" s="25"/>
      <c r="N137" s="25"/>
      <c r="O137" s="25"/>
      <c r="P137" s="25"/>
      <c r="Q137" s="25"/>
      <c r="R137" s="25"/>
      <c r="S137" s="25"/>
      <c r="T137" s="25"/>
      <c r="U137" s="25"/>
      <c r="V137" s="22"/>
    </row>
    <row r="138" spans="1:22" s="1" customFormat="1" ht="16.5" customHeight="1">
      <c r="A138" s="13" t="s">
        <v>53</v>
      </c>
      <c r="B138" s="10"/>
      <c r="C138" s="10"/>
      <c r="D138" s="10"/>
      <c r="E138" s="10"/>
      <c r="F138" s="10"/>
      <c r="G138" s="10"/>
      <c r="H138" s="10"/>
      <c r="I138" s="22"/>
      <c r="J138" s="22"/>
      <c r="K138" s="22"/>
      <c r="L138" s="22"/>
      <c r="M138" s="25">
        <v>3</v>
      </c>
      <c r="N138" s="25">
        <f>IF(M138=6,"0",M138)</f>
        <v>3</v>
      </c>
      <c r="O138" s="25"/>
      <c r="P138" s="25"/>
      <c r="Q138" s="25">
        <v>1</v>
      </c>
      <c r="R138" s="25">
        <f aca="true" t="shared" si="8" ref="R138:R144">IF(Q138=6,"0",Q138)</f>
        <v>1</v>
      </c>
      <c r="S138" s="25"/>
      <c r="T138" s="25"/>
      <c r="U138" s="25"/>
      <c r="V138" s="22"/>
    </row>
    <row r="139" spans="1:22" s="19" customFormat="1" ht="16.5">
      <c r="A139" s="17" t="s">
        <v>174</v>
      </c>
      <c r="B139" s="18"/>
      <c r="C139" s="18"/>
      <c r="D139" s="18"/>
      <c r="E139" s="18"/>
      <c r="F139" s="18"/>
      <c r="G139" s="18"/>
      <c r="H139" s="18"/>
      <c r="M139" s="25">
        <v>2</v>
      </c>
      <c r="N139" s="25">
        <f aca="true" t="shared" si="9" ref="N139:N144">IF(M139=6,"0",M139)</f>
        <v>2</v>
      </c>
      <c r="O139" s="25"/>
      <c r="P139" s="25"/>
      <c r="Q139" s="25">
        <v>1</v>
      </c>
      <c r="R139" s="25">
        <f t="shared" si="8"/>
        <v>1</v>
      </c>
      <c r="S139" s="25"/>
      <c r="T139" s="25"/>
      <c r="U139" s="25"/>
      <c r="V139" s="22"/>
    </row>
    <row r="140" spans="1:22" s="1" customFormat="1" ht="16.5" customHeight="1">
      <c r="A140" s="13" t="s">
        <v>82</v>
      </c>
      <c r="B140" s="10"/>
      <c r="C140" s="10"/>
      <c r="D140" s="10"/>
      <c r="E140" s="10"/>
      <c r="F140" s="10"/>
      <c r="G140" s="10"/>
      <c r="H140" s="10"/>
      <c r="I140" s="22"/>
      <c r="J140" s="22"/>
      <c r="K140" s="22"/>
      <c r="L140" s="22"/>
      <c r="M140" s="25">
        <v>3</v>
      </c>
      <c r="N140" s="25">
        <f t="shared" si="9"/>
        <v>3</v>
      </c>
      <c r="O140" s="25"/>
      <c r="P140" s="25"/>
      <c r="Q140" s="25">
        <v>1</v>
      </c>
      <c r="R140" s="25">
        <f t="shared" si="8"/>
        <v>1</v>
      </c>
      <c r="S140" s="25"/>
      <c r="T140" s="25"/>
      <c r="U140" s="25"/>
      <c r="V140" s="22"/>
    </row>
    <row r="141" spans="1:22" s="19" customFormat="1" ht="16.5">
      <c r="A141" s="17" t="s">
        <v>29</v>
      </c>
      <c r="B141" s="18"/>
      <c r="C141" s="18"/>
      <c r="D141" s="18"/>
      <c r="E141" s="18"/>
      <c r="F141" s="18"/>
      <c r="G141" s="18"/>
      <c r="H141" s="18"/>
      <c r="M141" s="25">
        <v>2</v>
      </c>
      <c r="N141" s="25">
        <f t="shared" si="9"/>
        <v>2</v>
      </c>
      <c r="O141" s="25"/>
      <c r="P141" s="25"/>
      <c r="Q141" s="25">
        <v>1</v>
      </c>
      <c r="R141" s="25">
        <f t="shared" si="8"/>
        <v>1</v>
      </c>
      <c r="S141" s="25"/>
      <c r="T141" s="25"/>
      <c r="U141" s="25"/>
      <c r="V141" s="22"/>
    </row>
    <row r="142" spans="1:22" s="1" customFormat="1" ht="16.5" customHeight="1">
      <c r="A142" s="13" t="s">
        <v>30</v>
      </c>
      <c r="B142" s="10"/>
      <c r="C142" s="10"/>
      <c r="D142" s="10"/>
      <c r="E142" s="10"/>
      <c r="F142" s="10"/>
      <c r="G142" s="10"/>
      <c r="H142" s="10"/>
      <c r="I142" s="22"/>
      <c r="J142" s="22"/>
      <c r="K142" s="22"/>
      <c r="L142" s="22"/>
      <c r="M142" s="25">
        <v>2</v>
      </c>
      <c r="N142" s="25">
        <f t="shared" si="9"/>
        <v>2</v>
      </c>
      <c r="O142" s="25"/>
      <c r="P142" s="25"/>
      <c r="Q142" s="25">
        <v>1</v>
      </c>
      <c r="R142" s="25">
        <f t="shared" si="8"/>
        <v>1</v>
      </c>
      <c r="S142" s="25"/>
      <c r="T142" s="25"/>
      <c r="U142" s="25"/>
      <c r="V142" s="22"/>
    </row>
    <row r="143" spans="1:22" s="19" customFormat="1" ht="16.5">
      <c r="A143" s="17" t="s">
        <v>31</v>
      </c>
      <c r="B143" s="18"/>
      <c r="C143" s="18"/>
      <c r="D143" s="18"/>
      <c r="E143" s="18"/>
      <c r="F143" s="18"/>
      <c r="G143" s="18"/>
      <c r="H143" s="18"/>
      <c r="M143" s="25">
        <v>4</v>
      </c>
      <c r="N143" s="25">
        <f t="shared" si="9"/>
        <v>4</v>
      </c>
      <c r="O143" s="25"/>
      <c r="P143" s="25"/>
      <c r="Q143" s="25">
        <v>1</v>
      </c>
      <c r="R143" s="25">
        <f t="shared" si="8"/>
        <v>1</v>
      </c>
      <c r="S143" s="25"/>
      <c r="T143" s="25"/>
      <c r="U143" s="25"/>
      <c r="V143" s="22"/>
    </row>
    <row r="144" spans="1:22" s="1" customFormat="1" ht="16.5" customHeight="1">
      <c r="A144" s="13" t="s">
        <v>49</v>
      </c>
      <c r="B144" s="10"/>
      <c r="C144" s="10"/>
      <c r="D144" s="10"/>
      <c r="E144" s="10"/>
      <c r="F144" s="10"/>
      <c r="G144" s="10"/>
      <c r="H144" s="10"/>
      <c r="I144" s="22"/>
      <c r="J144" s="22"/>
      <c r="K144" s="22"/>
      <c r="L144" s="22"/>
      <c r="M144" s="25">
        <v>5</v>
      </c>
      <c r="N144" s="25">
        <f t="shared" si="9"/>
        <v>5</v>
      </c>
      <c r="O144" s="25"/>
      <c r="P144" s="25"/>
      <c r="Q144" s="25">
        <v>1</v>
      </c>
      <c r="R144" s="25">
        <f t="shared" si="8"/>
        <v>1</v>
      </c>
      <c r="S144" s="25"/>
      <c r="T144" s="25"/>
      <c r="U144" s="25"/>
      <c r="V144" s="22"/>
    </row>
    <row r="145" spans="1:22" s="19" customFormat="1" ht="16.5">
      <c r="A145" s="20" t="s">
        <v>132</v>
      </c>
      <c r="B145" s="18"/>
      <c r="C145" s="18"/>
      <c r="D145" s="18"/>
      <c r="E145" s="18"/>
      <c r="F145" s="18"/>
      <c r="G145" s="18"/>
      <c r="H145" s="18"/>
      <c r="M145" s="25"/>
      <c r="N145" s="25"/>
      <c r="O145" s="25"/>
      <c r="P145" s="25"/>
      <c r="Q145" s="25"/>
      <c r="R145" s="25"/>
      <c r="S145" s="25"/>
      <c r="T145" s="25"/>
      <c r="U145" s="25"/>
      <c r="V145" s="22"/>
    </row>
    <row r="146" spans="1:22" s="1" customFormat="1" ht="16.5" customHeight="1">
      <c r="A146" s="13" t="s">
        <v>87</v>
      </c>
      <c r="B146" s="10"/>
      <c r="C146" s="10"/>
      <c r="D146" s="14"/>
      <c r="E146" s="10"/>
      <c r="F146" s="10"/>
      <c r="G146" s="10"/>
      <c r="H146" s="10"/>
      <c r="I146" s="22"/>
      <c r="J146" s="22"/>
      <c r="K146" s="22"/>
      <c r="L146" s="22"/>
      <c r="M146" s="25">
        <v>2</v>
      </c>
      <c r="N146" s="25">
        <f>IF(M146=6,"0",M146)</f>
        <v>2</v>
      </c>
      <c r="O146" s="25"/>
      <c r="P146" s="25"/>
      <c r="Q146" s="25">
        <v>1</v>
      </c>
      <c r="R146" s="25">
        <f aca="true" t="shared" si="10" ref="R146:R154">IF(Q146=6,"0",Q146)</f>
        <v>1</v>
      </c>
      <c r="S146" s="25"/>
      <c r="T146" s="25"/>
      <c r="U146" s="25"/>
      <c r="V146" s="22"/>
    </row>
    <row r="147" spans="1:22" s="19" customFormat="1" ht="16.5">
      <c r="A147" s="17" t="s">
        <v>88</v>
      </c>
      <c r="B147" s="18"/>
      <c r="C147" s="18"/>
      <c r="D147" s="18"/>
      <c r="E147" s="18"/>
      <c r="F147" s="18"/>
      <c r="G147" s="18"/>
      <c r="H147" s="18"/>
      <c r="M147" s="25">
        <v>2</v>
      </c>
      <c r="N147" s="25">
        <f aca="true" t="shared" si="11" ref="N147:N154">IF(M147=6,"0",M147)</f>
        <v>2</v>
      </c>
      <c r="O147" s="25"/>
      <c r="P147" s="25"/>
      <c r="Q147" s="25">
        <v>1</v>
      </c>
      <c r="R147" s="25">
        <f t="shared" si="10"/>
        <v>1</v>
      </c>
      <c r="S147" s="25"/>
      <c r="T147" s="25"/>
      <c r="U147" s="25"/>
      <c r="V147" s="22"/>
    </row>
    <row r="148" spans="1:22" s="1" customFormat="1" ht="16.5" customHeight="1">
      <c r="A148" s="13" t="s">
        <v>86</v>
      </c>
      <c r="B148" s="10"/>
      <c r="C148" s="10"/>
      <c r="D148" s="10"/>
      <c r="E148" s="10"/>
      <c r="F148" s="10"/>
      <c r="G148" s="10"/>
      <c r="H148" s="10"/>
      <c r="I148" s="22"/>
      <c r="J148" s="22"/>
      <c r="K148" s="22"/>
      <c r="L148" s="22"/>
      <c r="M148" s="25">
        <v>2</v>
      </c>
      <c r="N148" s="25">
        <f t="shared" si="11"/>
        <v>2</v>
      </c>
      <c r="O148" s="25"/>
      <c r="P148" s="25"/>
      <c r="Q148" s="25">
        <v>1</v>
      </c>
      <c r="R148" s="25">
        <f t="shared" si="10"/>
        <v>1</v>
      </c>
      <c r="S148" s="25"/>
      <c r="T148" s="25"/>
      <c r="U148" s="25"/>
      <c r="V148" s="22"/>
    </row>
    <row r="149" spans="1:22" s="19" customFormat="1" ht="16.5">
      <c r="A149" s="17" t="s">
        <v>83</v>
      </c>
      <c r="B149" s="18"/>
      <c r="C149" s="18"/>
      <c r="D149" s="18"/>
      <c r="E149" s="18"/>
      <c r="F149" s="18"/>
      <c r="G149" s="18"/>
      <c r="H149" s="18"/>
      <c r="M149" s="25">
        <v>2</v>
      </c>
      <c r="N149" s="25">
        <f t="shared" si="11"/>
        <v>2</v>
      </c>
      <c r="O149" s="25"/>
      <c r="P149" s="25"/>
      <c r="Q149" s="25">
        <v>1</v>
      </c>
      <c r="R149" s="25">
        <f t="shared" si="10"/>
        <v>1</v>
      </c>
      <c r="S149" s="25"/>
      <c r="T149" s="25"/>
      <c r="U149" s="25"/>
      <c r="V149" s="22"/>
    </row>
    <row r="150" spans="1:22" s="1" customFormat="1" ht="16.5" customHeight="1">
      <c r="A150" s="13" t="s">
        <v>85</v>
      </c>
      <c r="B150" s="10"/>
      <c r="C150" s="10"/>
      <c r="D150" s="10"/>
      <c r="E150" s="10"/>
      <c r="F150" s="10"/>
      <c r="G150" s="10"/>
      <c r="H150" s="10"/>
      <c r="I150" s="22"/>
      <c r="J150" s="22"/>
      <c r="K150" s="22"/>
      <c r="L150" s="22"/>
      <c r="M150" s="25">
        <v>3</v>
      </c>
      <c r="N150" s="25">
        <f t="shared" si="11"/>
        <v>3</v>
      </c>
      <c r="O150" s="25"/>
      <c r="P150" s="25"/>
      <c r="Q150" s="25">
        <v>1</v>
      </c>
      <c r="R150" s="25">
        <f t="shared" si="10"/>
        <v>1</v>
      </c>
      <c r="S150" s="25"/>
      <c r="T150" s="25"/>
      <c r="U150" s="25"/>
      <c r="V150" s="22"/>
    </row>
    <row r="151" spans="1:22" s="19" customFormat="1" ht="16.5">
      <c r="A151" s="17" t="s">
        <v>89</v>
      </c>
      <c r="B151" s="18"/>
      <c r="C151" s="18"/>
      <c r="D151" s="18"/>
      <c r="E151" s="18"/>
      <c r="F151" s="18"/>
      <c r="G151" s="18"/>
      <c r="H151" s="18"/>
      <c r="M151" s="25">
        <v>2</v>
      </c>
      <c r="N151" s="25">
        <f t="shared" si="11"/>
        <v>2</v>
      </c>
      <c r="O151" s="25"/>
      <c r="P151" s="25"/>
      <c r="Q151" s="25">
        <v>1</v>
      </c>
      <c r="R151" s="25">
        <f t="shared" si="10"/>
        <v>1</v>
      </c>
      <c r="S151" s="25"/>
      <c r="T151" s="25"/>
      <c r="U151" s="25"/>
      <c r="V151" s="22"/>
    </row>
    <row r="152" spans="1:22" s="1" customFormat="1" ht="16.5" customHeight="1">
      <c r="A152" s="13" t="s">
        <v>84</v>
      </c>
      <c r="B152" s="10"/>
      <c r="C152" s="10"/>
      <c r="D152" s="10"/>
      <c r="E152" s="10"/>
      <c r="F152" s="10"/>
      <c r="G152" s="10"/>
      <c r="H152" s="10"/>
      <c r="I152" s="22"/>
      <c r="J152" s="22"/>
      <c r="K152" s="22"/>
      <c r="L152" s="22"/>
      <c r="M152" s="25">
        <v>2</v>
      </c>
      <c r="N152" s="25">
        <f t="shared" si="11"/>
        <v>2</v>
      </c>
      <c r="O152" s="25"/>
      <c r="P152" s="25"/>
      <c r="Q152" s="25">
        <v>1</v>
      </c>
      <c r="R152" s="25">
        <f t="shared" si="10"/>
        <v>1</v>
      </c>
      <c r="S152" s="25"/>
      <c r="T152" s="25"/>
      <c r="U152" s="25"/>
      <c r="V152" s="22"/>
    </row>
    <row r="153" spans="1:22" s="19" customFormat="1" ht="16.5">
      <c r="A153" s="17" t="s">
        <v>113</v>
      </c>
      <c r="B153" s="18"/>
      <c r="C153" s="18"/>
      <c r="D153" s="18"/>
      <c r="E153" s="18"/>
      <c r="F153" s="18"/>
      <c r="G153" s="18"/>
      <c r="H153" s="18"/>
      <c r="M153" s="25">
        <v>2</v>
      </c>
      <c r="N153" s="25">
        <f t="shared" si="11"/>
        <v>2</v>
      </c>
      <c r="O153" s="25"/>
      <c r="P153" s="25"/>
      <c r="Q153" s="25">
        <v>1</v>
      </c>
      <c r="R153" s="25">
        <f t="shared" si="10"/>
        <v>1</v>
      </c>
      <c r="S153" s="25"/>
      <c r="T153" s="25"/>
      <c r="U153" s="25"/>
      <c r="V153" s="22"/>
    </row>
    <row r="154" spans="1:22" s="1" customFormat="1" ht="16.5" customHeight="1">
      <c r="A154" s="11" t="s">
        <v>175</v>
      </c>
      <c r="B154" s="10"/>
      <c r="C154" s="10"/>
      <c r="D154" s="10"/>
      <c r="E154" s="10"/>
      <c r="F154" s="10"/>
      <c r="G154" s="10"/>
      <c r="H154" s="10"/>
      <c r="I154" s="22"/>
      <c r="J154" s="22"/>
      <c r="K154" s="22"/>
      <c r="L154" s="22"/>
      <c r="M154" s="25">
        <v>2</v>
      </c>
      <c r="N154" s="25">
        <f t="shared" si="11"/>
        <v>2</v>
      </c>
      <c r="O154" s="25"/>
      <c r="P154" s="25"/>
      <c r="Q154" s="25">
        <v>1</v>
      </c>
      <c r="R154" s="25">
        <f t="shared" si="10"/>
        <v>1</v>
      </c>
      <c r="S154" s="25"/>
      <c r="T154" s="25"/>
      <c r="U154" s="25"/>
      <c r="V154" s="22"/>
    </row>
    <row r="155" spans="1:22" s="19" customFormat="1" ht="16.5">
      <c r="A155" s="20" t="s">
        <v>62</v>
      </c>
      <c r="B155" s="18"/>
      <c r="C155" s="18"/>
      <c r="D155" s="18"/>
      <c r="E155" s="18"/>
      <c r="F155" s="18"/>
      <c r="G155" s="18"/>
      <c r="H155" s="18"/>
      <c r="M155" s="25"/>
      <c r="N155" s="25"/>
      <c r="O155" s="25"/>
      <c r="P155" s="25"/>
      <c r="Q155" s="25"/>
      <c r="R155" s="25"/>
      <c r="S155" s="25"/>
      <c r="T155" s="25"/>
      <c r="U155" s="25"/>
      <c r="V155" s="22"/>
    </row>
    <row r="156" spans="1:22" s="1" customFormat="1" ht="16.5" customHeight="1">
      <c r="A156" s="13" t="s">
        <v>34</v>
      </c>
      <c r="B156" s="10"/>
      <c r="C156" s="10"/>
      <c r="D156" s="10"/>
      <c r="E156" s="10"/>
      <c r="F156" s="10"/>
      <c r="G156" s="10"/>
      <c r="H156" s="10"/>
      <c r="I156" s="22"/>
      <c r="J156" s="22"/>
      <c r="K156" s="22"/>
      <c r="L156" s="22"/>
      <c r="M156" s="25">
        <v>1</v>
      </c>
      <c r="N156" s="25">
        <f>IF(M156=6,"0",M156)</f>
        <v>1</v>
      </c>
      <c r="O156" s="25"/>
      <c r="P156" s="25"/>
      <c r="Q156" s="25">
        <v>1</v>
      </c>
      <c r="R156" s="25">
        <f>IF(Q156=6,"0",Q156)</f>
        <v>1</v>
      </c>
      <c r="S156" s="25"/>
      <c r="T156" s="25"/>
      <c r="U156" s="25"/>
      <c r="V156" s="22"/>
    </row>
    <row r="157" spans="1:22" s="19" customFormat="1" ht="16.5">
      <c r="A157" s="17" t="s">
        <v>35</v>
      </c>
      <c r="B157" s="18"/>
      <c r="C157" s="18"/>
      <c r="D157" s="18"/>
      <c r="E157" s="18"/>
      <c r="F157" s="18"/>
      <c r="G157" s="18"/>
      <c r="H157" s="18"/>
      <c r="M157" s="25">
        <v>1</v>
      </c>
      <c r="N157" s="25">
        <f>IF(M157=6,"0",M157)</f>
        <v>1</v>
      </c>
      <c r="O157" s="25"/>
      <c r="P157" s="25"/>
      <c r="Q157" s="25">
        <v>1</v>
      </c>
      <c r="R157" s="25">
        <f>IF(Q157=6,"0",Q157)</f>
        <v>1</v>
      </c>
      <c r="S157" s="25"/>
      <c r="T157" s="25"/>
      <c r="U157" s="25"/>
      <c r="V157" s="22"/>
    </row>
    <row r="158" spans="1:22" s="1" customFormat="1" ht="16.5" customHeight="1">
      <c r="A158" s="13" t="s">
        <v>36</v>
      </c>
      <c r="B158" s="10"/>
      <c r="C158" s="10"/>
      <c r="D158" s="10"/>
      <c r="E158" s="10"/>
      <c r="F158" s="10"/>
      <c r="G158" s="10"/>
      <c r="H158" s="10"/>
      <c r="I158" s="22"/>
      <c r="J158" s="22"/>
      <c r="K158" s="22"/>
      <c r="L158" s="22"/>
      <c r="M158" s="25">
        <v>1</v>
      </c>
      <c r="N158" s="25">
        <f>IF(M158=6,"0",M158)</f>
        <v>1</v>
      </c>
      <c r="O158" s="25"/>
      <c r="P158" s="25"/>
      <c r="Q158" s="25">
        <v>1</v>
      </c>
      <c r="R158" s="25">
        <f>IF(Q158=6,"0",Q158)</f>
        <v>1</v>
      </c>
      <c r="S158" s="25"/>
      <c r="T158" s="25"/>
      <c r="U158" s="25"/>
      <c r="V158" s="22"/>
    </row>
    <row r="159" spans="1:22" s="19" customFormat="1" ht="16.5">
      <c r="A159" s="20" t="s">
        <v>176</v>
      </c>
      <c r="B159" s="18"/>
      <c r="C159" s="18"/>
      <c r="D159" s="18"/>
      <c r="E159" s="18"/>
      <c r="F159" s="18"/>
      <c r="G159" s="18"/>
      <c r="H159" s="18"/>
      <c r="M159" s="25"/>
      <c r="N159" s="25"/>
      <c r="O159" s="25"/>
      <c r="P159" s="25"/>
      <c r="Q159" s="25"/>
      <c r="R159" s="25"/>
      <c r="S159" s="25"/>
      <c r="T159" s="25"/>
      <c r="U159" s="25"/>
      <c r="V159" s="22"/>
    </row>
    <row r="160" spans="1:22" s="1" customFormat="1" ht="16.5" customHeight="1">
      <c r="A160" s="13" t="s">
        <v>177</v>
      </c>
      <c r="B160" s="10"/>
      <c r="C160" s="10"/>
      <c r="D160" s="10"/>
      <c r="E160" s="10"/>
      <c r="F160" s="10"/>
      <c r="G160" s="10"/>
      <c r="H160" s="10"/>
      <c r="I160" s="22"/>
      <c r="J160" s="22"/>
      <c r="K160" s="22"/>
      <c r="L160" s="22"/>
      <c r="M160" s="25">
        <v>1</v>
      </c>
      <c r="N160" s="25">
        <f>IF(M160=6,"0",M160)</f>
        <v>1</v>
      </c>
      <c r="O160" s="25"/>
      <c r="P160" s="25"/>
      <c r="Q160" s="25">
        <v>1</v>
      </c>
      <c r="R160" s="25">
        <f aca="true" t="shared" si="12" ref="R160:R166">IF(Q160=6,"0",Q160)</f>
        <v>1</v>
      </c>
      <c r="S160" s="25"/>
      <c r="T160" s="25"/>
      <c r="U160" s="25"/>
      <c r="V160" s="22"/>
    </row>
    <row r="161" spans="1:22" s="19" customFormat="1" ht="16.5">
      <c r="A161" s="17" t="s">
        <v>178</v>
      </c>
      <c r="B161" s="18"/>
      <c r="C161" s="18"/>
      <c r="D161" s="18"/>
      <c r="E161" s="18"/>
      <c r="F161" s="18"/>
      <c r="G161" s="18"/>
      <c r="H161" s="18"/>
      <c r="M161" s="25">
        <v>1</v>
      </c>
      <c r="N161" s="25">
        <f aca="true" t="shared" si="13" ref="N161:N166">IF(M161=6,"0",M161)</f>
        <v>1</v>
      </c>
      <c r="O161" s="25"/>
      <c r="P161" s="25"/>
      <c r="Q161" s="25">
        <v>1</v>
      </c>
      <c r="R161" s="25">
        <f t="shared" si="12"/>
        <v>1</v>
      </c>
      <c r="S161" s="25"/>
      <c r="T161" s="25"/>
      <c r="U161" s="25"/>
      <c r="V161" s="22"/>
    </row>
    <row r="162" spans="1:22" s="1" customFormat="1" ht="16.5" customHeight="1">
      <c r="A162" s="13" t="s">
        <v>198</v>
      </c>
      <c r="B162" s="10"/>
      <c r="C162" s="10"/>
      <c r="D162" s="10"/>
      <c r="E162" s="10"/>
      <c r="F162" s="10"/>
      <c r="G162" s="10"/>
      <c r="H162" s="10"/>
      <c r="I162" s="22"/>
      <c r="J162" s="22"/>
      <c r="K162" s="22"/>
      <c r="L162" s="22"/>
      <c r="M162" s="25">
        <v>1</v>
      </c>
      <c r="N162" s="25">
        <f t="shared" si="13"/>
        <v>1</v>
      </c>
      <c r="O162" s="25"/>
      <c r="P162" s="25"/>
      <c r="Q162" s="25">
        <v>1</v>
      </c>
      <c r="R162" s="25">
        <f t="shared" si="12"/>
        <v>1</v>
      </c>
      <c r="S162" s="25"/>
      <c r="T162" s="25"/>
      <c r="U162" s="25"/>
      <c r="V162" s="22"/>
    </row>
    <row r="163" spans="1:22" s="19" customFormat="1" ht="16.5">
      <c r="A163" s="17" t="s">
        <v>199</v>
      </c>
      <c r="B163" s="18"/>
      <c r="C163" s="18"/>
      <c r="D163" s="18"/>
      <c r="E163" s="18"/>
      <c r="F163" s="18"/>
      <c r="G163" s="18"/>
      <c r="H163" s="18"/>
      <c r="M163" s="25">
        <v>1</v>
      </c>
      <c r="N163" s="25">
        <f t="shared" si="13"/>
        <v>1</v>
      </c>
      <c r="O163" s="25"/>
      <c r="P163" s="25"/>
      <c r="Q163" s="25">
        <v>1</v>
      </c>
      <c r="R163" s="25">
        <f t="shared" si="12"/>
        <v>1</v>
      </c>
      <c r="S163" s="25"/>
      <c r="T163" s="25"/>
      <c r="U163" s="25"/>
      <c r="V163" s="22"/>
    </row>
    <row r="164" spans="1:22" s="1" customFormat="1" ht="16.5" customHeight="1">
      <c r="A164" s="13" t="s">
        <v>200</v>
      </c>
      <c r="B164" s="10"/>
      <c r="C164" s="10"/>
      <c r="D164" s="10"/>
      <c r="E164" s="10"/>
      <c r="F164" s="10"/>
      <c r="G164" s="10"/>
      <c r="H164" s="10"/>
      <c r="I164" s="22"/>
      <c r="J164" s="22"/>
      <c r="K164" s="22"/>
      <c r="L164" s="22"/>
      <c r="M164" s="25">
        <v>1</v>
      </c>
      <c r="N164" s="25">
        <f t="shared" si="13"/>
        <v>1</v>
      </c>
      <c r="O164" s="25"/>
      <c r="P164" s="25"/>
      <c r="Q164" s="25">
        <v>1</v>
      </c>
      <c r="R164" s="25">
        <f t="shared" si="12"/>
        <v>1</v>
      </c>
      <c r="S164" s="25"/>
      <c r="T164" s="25"/>
      <c r="U164" s="25"/>
      <c r="V164" s="22"/>
    </row>
    <row r="165" spans="1:22" s="19" customFormat="1" ht="16.5">
      <c r="A165" s="17" t="s">
        <v>179</v>
      </c>
      <c r="B165" s="18"/>
      <c r="C165" s="18"/>
      <c r="D165" s="18"/>
      <c r="E165" s="18"/>
      <c r="F165" s="18"/>
      <c r="G165" s="18"/>
      <c r="H165" s="18"/>
      <c r="M165" s="25">
        <v>1</v>
      </c>
      <c r="N165" s="25">
        <f t="shared" si="13"/>
        <v>1</v>
      </c>
      <c r="O165" s="25"/>
      <c r="P165" s="25"/>
      <c r="Q165" s="25">
        <v>1</v>
      </c>
      <c r="R165" s="25">
        <f t="shared" si="12"/>
        <v>1</v>
      </c>
      <c r="S165" s="25"/>
      <c r="T165" s="25"/>
      <c r="U165" s="25"/>
      <c r="V165" s="22"/>
    </row>
    <row r="166" spans="1:22" s="1" customFormat="1" ht="16.5" customHeight="1">
      <c r="A166" s="13" t="s">
        <v>40</v>
      </c>
      <c r="B166" s="10"/>
      <c r="C166" s="10"/>
      <c r="D166" s="10"/>
      <c r="E166" s="10"/>
      <c r="F166" s="10"/>
      <c r="G166" s="10"/>
      <c r="H166" s="10"/>
      <c r="I166" s="22"/>
      <c r="J166" s="22"/>
      <c r="K166" s="22"/>
      <c r="L166" s="22"/>
      <c r="M166" s="25">
        <v>1</v>
      </c>
      <c r="N166" s="25">
        <f t="shared" si="13"/>
        <v>1</v>
      </c>
      <c r="O166" s="25"/>
      <c r="P166" s="25"/>
      <c r="Q166" s="25">
        <v>1</v>
      </c>
      <c r="R166" s="25">
        <f t="shared" si="12"/>
        <v>1</v>
      </c>
      <c r="S166" s="25"/>
      <c r="T166" s="25"/>
      <c r="U166" s="25"/>
      <c r="V166" s="22"/>
    </row>
    <row r="167" spans="1:22" s="19" customFormat="1" ht="16.5">
      <c r="A167" s="17"/>
      <c r="B167" s="18"/>
      <c r="C167" s="18"/>
      <c r="D167" s="18"/>
      <c r="E167" s="18"/>
      <c r="F167" s="18"/>
      <c r="G167" s="18"/>
      <c r="H167" s="18"/>
      <c r="M167" s="25"/>
      <c r="N167" s="25"/>
      <c r="O167" s="25"/>
      <c r="P167" s="25"/>
      <c r="Q167" s="25"/>
      <c r="R167" s="25"/>
      <c r="S167" s="25"/>
      <c r="T167" s="25"/>
      <c r="U167" s="25"/>
      <c r="V167" s="22"/>
    </row>
    <row r="168" spans="1:22" s="1" customFormat="1" ht="16.5" customHeight="1">
      <c r="A168" s="9" t="s">
        <v>32</v>
      </c>
      <c r="B168" s="10"/>
      <c r="C168" s="10"/>
      <c r="D168" s="10"/>
      <c r="E168" s="10"/>
      <c r="F168" s="10"/>
      <c r="G168" s="10"/>
      <c r="H168" s="10"/>
      <c r="I168" s="22"/>
      <c r="J168" s="22"/>
      <c r="K168" s="22"/>
      <c r="L168" s="22"/>
      <c r="M168" s="25"/>
      <c r="N168" s="25"/>
      <c r="O168" s="25"/>
      <c r="P168" s="25"/>
      <c r="Q168" s="25"/>
      <c r="R168" s="25"/>
      <c r="S168" s="25"/>
      <c r="T168" s="25"/>
      <c r="U168" s="25"/>
      <c r="V168" s="22"/>
    </row>
    <row r="169" spans="1:22" s="19" customFormat="1" ht="16.5">
      <c r="A169" s="20" t="s">
        <v>105</v>
      </c>
      <c r="B169" s="18"/>
      <c r="C169" s="18"/>
      <c r="D169" s="18"/>
      <c r="E169" s="18"/>
      <c r="F169" s="18"/>
      <c r="G169" s="18"/>
      <c r="H169" s="18"/>
      <c r="M169" s="25"/>
      <c r="N169" s="25"/>
      <c r="O169" s="25"/>
      <c r="P169" s="25"/>
      <c r="Q169" s="25"/>
      <c r="R169" s="25"/>
      <c r="S169" s="25"/>
      <c r="T169" s="25"/>
      <c r="U169" s="25"/>
      <c r="V169" s="22"/>
    </row>
    <row r="170" spans="1:22" s="1" customFormat="1" ht="16.5" customHeight="1">
      <c r="A170" s="11" t="s">
        <v>33</v>
      </c>
      <c r="B170" s="10"/>
      <c r="C170" s="10"/>
      <c r="D170" s="10"/>
      <c r="E170" s="10"/>
      <c r="F170" s="10"/>
      <c r="G170" s="10"/>
      <c r="H170" s="10"/>
      <c r="I170" s="22"/>
      <c r="J170" s="22"/>
      <c r="K170" s="22"/>
      <c r="L170" s="22"/>
      <c r="M170" s="25">
        <v>2</v>
      </c>
      <c r="N170" s="25">
        <f>IF(M170=6,"0",M170)</f>
        <v>2</v>
      </c>
      <c r="O170" s="25"/>
      <c r="P170" s="25"/>
      <c r="Q170" s="25">
        <v>2</v>
      </c>
      <c r="R170" s="25">
        <f>IF(Q170=6,"0",Q170)</f>
        <v>2</v>
      </c>
      <c r="S170" s="25"/>
      <c r="T170" s="25"/>
      <c r="U170" s="25"/>
      <c r="V170" s="22"/>
    </row>
    <row r="171" spans="1:22" s="19" customFormat="1" ht="16.5">
      <c r="A171" s="17" t="s">
        <v>64</v>
      </c>
      <c r="B171" s="18"/>
      <c r="C171" s="18"/>
      <c r="D171" s="18"/>
      <c r="E171" s="18"/>
      <c r="F171" s="18"/>
      <c r="G171" s="18"/>
      <c r="H171" s="18"/>
      <c r="M171" s="25">
        <v>2</v>
      </c>
      <c r="N171" s="25">
        <f>IF(M171=6,"0",M171)</f>
        <v>2</v>
      </c>
      <c r="O171" s="25"/>
      <c r="P171" s="25"/>
      <c r="Q171" s="25">
        <v>2</v>
      </c>
      <c r="R171" s="25">
        <f>IF(Q171=6,"0",Q171)</f>
        <v>2</v>
      </c>
      <c r="S171" s="25"/>
      <c r="T171" s="25"/>
      <c r="U171" s="25"/>
      <c r="V171" s="22"/>
    </row>
    <row r="172" spans="1:22" s="1" customFormat="1" ht="16.5" customHeight="1">
      <c r="A172" s="11" t="s">
        <v>65</v>
      </c>
      <c r="B172" s="10"/>
      <c r="C172" s="10"/>
      <c r="D172" s="10"/>
      <c r="E172" s="10"/>
      <c r="F172" s="10"/>
      <c r="G172" s="10"/>
      <c r="H172" s="10"/>
      <c r="I172" s="22"/>
      <c r="J172" s="22"/>
      <c r="K172" s="22"/>
      <c r="L172" s="22"/>
      <c r="M172" s="25">
        <v>5</v>
      </c>
      <c r="N172" s="25">
        <f>IF(M172=6,"0",M172)</f>
        <v>5</v>
      </c>
      <c r="O172" s="25"/>
      <c r="P172" s="25"/>
      <c r="Q172" s="25">
        <v>2</v>
      </c>
      <c r="R172" s="25">
        <f>IF(Q172=6,"0",Q172)</f>
        <v>2</v>
      </c>
      <c r="S172" s="25"/>
      <c r="T172" s="25"/>
      <c r="U172" s="25"/>
      <c r="V172" s="22"/>
    </row>
    <row r="173" spans="1:22" s="19" customFormat="1" ht="16.5">
      <c r="A173" s="20" t="s">
        <v>66</v>
      </c>
      <c r="B173" s="18"/>
      <c r="C173" s="18"/>
      <c r="D173" s="18"/>
      <c r="E173" s="18"/>
      <c r="F173" s="18"/>
      <c r="G173" s="18"/>
      <c r="H173" s="18"/>
      <c r="M173" s="25"/>
      <c r="N173" s="25"/>
      <c r="O173" s="25"/>
      <c r="P173" s="25"/>
      <c r="Q173" s="25"/>
      <c r="R173" s="25"/>
      <c r="S173" s="25"/>
      <c r="T173" s="25"/>
      <c r="U173" s="25"/>
      <c r="V173" s="22"/>
    </row>
    <row r="174" spans="1:22" s="1" customFormat="1" ht="16.5" customHeight="1">
      <c r="A174" s="11" t="s">
        <v>191</v>
      </c>
      <c r="B174" s="10"/>
      <c r="C174" s="10"/>
      <c r="D174" s="10"/>
      <c r="E174" s="10"/>
      <c r="F174" s="10"/>
      <c r="G174" s="10"/>
      <c r="H174" s="10"/>
      <c r="I174" s="22"/>
      <c r="J174" s="22"/>
      <c r="K174" s="22"/>
      <c r="L174" s="22"/>
      <c r="M174" s="25">
        <v>2</v>
      </c>
      <c r="N174" s="25">
        <f>IF(M174=6,"0",M174)</f>
        <v>2</v>
      </c>
      <c r="O174" s="25"/>
      <c r="P174" s="25"/>
      <c r="Q174" s="25">
        <v>1</v>
      </c>
      <c r="R174" s="25">
        <f aca="true" t="shared" si="14" ref="R174:R184">IF(Q174=6,"0",Q174)</f>
        <v>1</v>
      </c>
      <c r="S174" s="25"/>
      <c r="T174" s="25"/>
      <c r="U174" s="25"/>
      <c r="V174" s="22"/>
    </row>
    <row r="175" spans="1:22" s="19" customFormat="1" ht="16.5">
      <c r="A175" s="17" t="s">
        <v>192</v>
      </c>
      <c r="B175" s="18"/>
      <c r="C175" s="18"/>
      <c r="D175" s="18"/>
      <c r="E175" s="18"/>
      <c r="F175" s="18"/>
      <c r="G175" s="18"/>
      <c r="H175" s="18"/>
      <c r="M175" s="25">
        <v>2</v>
      </c>
      <c r="N175" s="25">
        <f aca="true" t="shared" si="15" ref="N175:N184">IF(M175=6,"0",M175)</f>
        <v>2</v>
      </c>
      <c r="O175" s="25"/>
      <c r="P175" s="25"/>
      <c r="Q175" s="25">
        <v>1</v>
      </c>
      <c r="R175" s="25">
        <f t="shared" si="14"/>
        <v>1</v>
      </c>
      <c r="S175" s="25"/>
      <c r="T175" s="25"/>
      <c r="U175" s="25"/>
      <c r="V175" s="22"/>
    </row>
    <row r="176" spans="1:22" s="1" customFormat="1" ht="16.5" customHeight="1">
      <c r="A176" s="11" t="s">
        <v>193</v>
      </c>
      <c r="B176" s="10"/>
      <c r="C176" s="10"/>
      <c r="D176" s="10"/>
      <c r="E176" s="10"/>
      <c r="F176" s="10"/>
      <c r="G176" s="10"/>
      <c r="H176" s="10"/>
      <c r="I176" s="22"/>
      <c r="J176" s="22"/>
      <c r="K176" s="22"/>
      <c r="L176" s="22"/>
      <c r="M176" s="25">
        <v>3</v>
      </c>
      <c r="N176" s="25">
        <f t="shared" si="15"/>
        <v>3</v>
      </c>
      <c r="O176" s="25"/>
      <c r="P176" s="25"/>
      <c r="Q176" s="25">
        <v>1</v>
      </c>
      <c r="R176" s="25">
        <f t="shared" si="14"/>
        <v>1</v>
      </c>
      <c r="S176" s="25"/>
      <c r="T176" s="25"/>
      <c r="U176" s="25"/>
      <c r="V176" s="22"/>
    </row>
    <row r="177" spans="1:22" s="19" customFormat="1" ht="16.5">
      <c r="A177" s="17" t="s">
        <v>102</v>
      </c>
      <c r="B177" s="18"/>
      <c r="C177" s="18"/>
      <c r="D177" s="18"/>
      <c r="E177" s="18"/>
      <c r="F177" s="18"/>
      <c r="G177" s="18"/>
      <c r="H177" s="18"/>
      <c r="M177" s="25">
        <v>2</v>
      </c>
      <c r="N177" s="25">
        <f t="shared" si="15"/>
        <v>2</v>
      </c>
      <c r="O177" s="25"/>
      <c r="P177" s="25"/>
      <c r="Q177" s="25">
        <v>1</v>
      </c>
      <c r="R177" s="25">
        <f t="shared" si="14"/>
        <v>1</v>
      </c>
      <c r="S177" s="25"/>
      <c r="T177" s="25"/>
      <c r="U177" s="25"/>
      <c r="V177" s="22"/>
    </row>
    <row r="178" spans="1:22" s="1" customFormat="1" ht="16.5" customHeight="1">
      <c r="A178" s="11" t="s">
        <v>103</v>
      </c>
      <c r="B178" s="10"/>
      <c r="C178" s="10"/>
      <c r="D178" s="10"/>
      <c r="E178" s="10"/>
      <c r="F178" s="10"/>
      <c r="G178" s="10"/>
      <c r="H178" s="10"/>
      <c r="I178" s="22"/>
      <c r="J178" s="22"/>
      <c r="K178" s="22"/>
      <c r="L178" s="22"/>
      <c r="M178" s="25">
        <v>3</v>
      </c>
      <c r="N178" s="25">
        <f t="shared" si="15"/>
        <v>3</v>
      </c>
      <c r="O178" s="25"/>
      <c r="P178" s="25"/>
      <c r="Q178" s="25">
        <v>2</v>
      </c>
      <c r="R178" s="25">
        <f t="shared" si="14"/>
        <v>2</v>
      </c>
      <c r="S178" s="25"/>
      <c r="T178" s="25"/>
      <c r="U178" s="25"/>
      <c r="V178" s="22"/>
    </row>
    <row r="179" spans="1:22" s="19" customFormat="1" ht="16.5">
      <c r="A179" s="17" t="s">
        <v>201</v>
      </c>
      <c r="B179" s="18"/>
      <c r="C179" s="18"/>
      <c r="D179" s="18"/>
      <c r="E179" s="18"/>
      <c r="F179" s="18"/>
      <c r="G179" s="18"/>
      <c r="H179" s="18"/>
      <c r="M179" s="25">
        <v>2</v>
      </c>
      <c r="N179" s="25">
        <f t="shared" si="15"/>
        <v>2</v>
      </c>
      <c r="O179" s="25"/>
      <c r="P179" s="25"/>
      <c r="Q179" s="25">
        <v>1</v>
      </c>
      <c r="R179" s="25">
        <f t="shared" si="14"/>
        <v>1</v>
      </c>
      <c r="S179" s="25"/>
      <c r="T179" s="25"/>
      <c r="U179" s="25"/>
      <c r="V179" s="22"/>
    </row>
    <row r="180" spans="1:22" s="1" customFormat="1" ht="16.5" customHeight="1">
      <c r="A180" s="11" t="s">
        <v>67</v>
      </c>
      <c r="B180" s="10"/>
      <c r="C180" s="10"/>
      <c r="D180" s="10"/>
      <c r="E180" s="10"/>
      <c r="F180" s="10"/>
      <c r="G180" s="10"/>
      <c r="H180" s="10"/>
      <c r="I180" s="22"/>
      <c r="J180" s="22"/>
      <c r="K180" s="22"/>
      <c r="L180" s="22"/>
      <c r="M180" s="25">
        <v>5</v>
      </c>
      <c r="N180" s="25">
        <f t="shared" si="15"/>
        <v>5</v>
      </c>
      <c r="O180" s="25"/>
      <c r="P180" s="25"/>
      <c r="Q180" s="25">
        <v>1</v>
      </c>
      <c r="R180" s="25">
        <f t="shared" si="14"/>
        <v>1</v>
      </c>
      <c r="S180" s="25"/>
      <c r="T180" s="25"/>
      <c r="U180" s="25"/>
      <c r="V180" s="22"/>
    </row>
    <row r="181" spans="1:22" s="19" customFormat="1" ht="16.5">
      <c r="A181" s="17" t="s">
        <v>78</v>
      </c>
      <c r="B181" s="18"/>
      <c r="C181" s="18"/>
      <c r="D181" s="18"/>
      <c r="E181" s="18"/>
      <c r="F181" s="18"/>
      <c r="G181" s="18"/>
      <c r="H181" s="18"/>
      <c r="M181" s="25">
        <v>2</v>
      </c>
      <c r="N181" s="25">
        <f t="shared" si="15"/>
        <v>2</v>
      </c>
      <c r="O181" s="25"/>
      <c r="P181" s="25"/>
      <c r="Q181" s="25">
        <v>2</v>
      </c>
      <c r="R181" s="25">
        <f t="shared" si="14"/>
        <v>2</v>
      </c>
      <c r="S181" s="25"/>
      <c r="T181" s="25"/>
      <c r="U181" s="25"/>
      <c r="V181" s="22"/>
    </row>
    <row r="182" spans="1:22" s="1" customFormat="1" ht="16.5" customHeight="1">
      <c r="A182" s="11" t="s">
        <v>194</v>
      </c>
      <c r="B182" s="10"/>
      <c r="C182" s="10"/>
      <c r="D182" s="10"/>
      <c r="E182" s="10"/>
      <c r="F182" s="10"/>
      <c r="G182" s="10"/>
      <c r="H182" s="10"/>
      <c r="I182" s="22"/>
      <c r="J182" s="22"/>
      <c r="K182" s="22"/>
      <c r="L182" s="22"/>
      <c r="M182" s="25">
        <v>3</v>
      </c>
      <c r="N182" s="25">
        <f t="shared" si="15"/>
        <v>3</v>
      </c>
      <c r="O182" s="25"/>
      <c r="P182" s="25"/>
      <c r="Q182" s="25">
        <v>1</v>
      </c>
      <c r="R182" s="25">
        <f t="shared" si="14"/>
        <v>1</v>
      </c>
      <c r="S182" s="25"/>
      <c r="T182" s="25"/>
      <c r="U182" s="25"/>
      <c r="V182" s="22"/>
    </row>
    <row r="183" spans="1:22" s="19" customFormat="1" ht="16.5">
      <c r="A183" s="17" t="s">
        <v>110</v>
      </c>
      <c r="B183" s="18"/>
      <c r="C183" s="18"/>
      <c r="D183" s="18"/>
      <c r="E183" s="18"/>
      <c r="F183" s="18"/>
      <c r="G183" s="18"/>
      <c r="H183" s="18"/>
      <c r="M183" s="25">
        <v>5</v>
      </c>
      <c r="N183" s="25">
        <f t="shared" si="15"/>
        <v>5</v>
      </c>
      <c r="O183" s="25"/>
      <c r="P183" s="25"/>
      <c r="Q183" s="25">
        <v>1</v>
      </c>
      <c r="R183" s="25">
        <f t="shared" si="14"/>
        <v>1</v>
      </c>
      <c r="S183" s="25"/>
      <c r="T183" s="25"/>
      <c r="U183" s="25"/>
      <c r="V183" s="22"/>
    </row>
    <row r="184" spans="1:22" s="1" customFormat="1" ht="16.5" customHeight="1">
      <c r="A184" s="13" t="s">
        <v>180</v>
      </c>
      <c r="B184" s="10"/>
      <c r="C184" s="10"/>
      <c r="D184" s="10"/>
      <c r="E184" s="10"/>
      <c r="F184" s="10"/>
      <c r="G184" s="10"/>
      <c r="H184" s="10"/>
      <c r="I184" s="22"/>
      <c r="J184" s="22"/>
      <c r="K184" s="22"/>
      <c r="L184" s="22"/>
      <c r="M184" s="25">
        <v>4</v>
      </c>
      <c r="N184" s="25">
        <f t="shared" si="15"/>
        <v>4</v>
      </c>
      <c r="O184" s="25"/>
      <c r="P184" s="25"/>
      <c r="Q184" s="25">
        <v>1</v>
      </c>
      <c r="R184" s="25">
        <f t="shared" si="14"/>
        <v>1</v>
      </c>
      <c r="S184" s="25"/>
      <c r="T184" s="25"/>
      <c r="U184" s="25"/>
      <c r="V184" s="22"/>
    </row>
    <row r="185" spans="1:22" s="19" customFormat="1" ht="16.5">
      <c r="A185" s="20" t="s">
        <v>70</v>
      </c>
      <c r="B185" s="18"/>
      <c r="C185" s="18"/>
      <c r="D185" s="18"/>
      <c r="E185" s="18"/>
      <c r="F185" s="18"/>
      <c r="G185" s="18"/>
      <c r="H185" s="18"/>
      <c r="M185" s="25"/>
      <c r="N185" s="25"/>
      <c r="O185" s="25"/>
      <c r="P185" s="25"/>
      <c r="Q185" s="25"/>
      <c r="R185" s="25"/>
      <c r="S185" s="25"/>
      <c r="T185" s="25"/>
      <c r="U185" s="25"/>
      <c r="V185" s="22"/>
    </row>
    <row r="186" spans="1:22" s="1" customFormat="1" ht="16.5" customHeight="1">
      <c r="A186" s="11" t="s">
        <v>76</v>
      </c>
      <c r="B186" s="10"/>
      <c r="C186" s="10"/>
      <c r="D186" s="10"/>
      <c r="E186" s="10"/>
      <c r="F186" s="10"/>
      <c r="G186" s="10"/>
      <c r="H186" s="10"/>
      <c r="I186" s="22"/>
      <c r="J186" s="22"/>
      <c r="K186" s="22"/>
      <c r="L186" s="22"/>
      <c r="M186" s="25">
        <v>1</v>
      </c>
      <c r="N186" s="25">
        <f>IF(M186=6,"0",M186)</f>
        <v>1</v>
      </c>
      <c r="O186" s="25"/>
      <c r="P186" s="25"/>
      <c r="Q186" s="25">
        <v>1</v>
      </c>
      <c r="R186" s="25">
        <f>IF(Q186=6,"0",Q186)</f>
        <v>1</v>
      </c>
      <c r="S186" s="25"/>
      <c r="T186" s="25"/>
      <c r="U186" s="25"/>
      <c r="V186" s="22"/>
    </row>
    <row r="187" spans="1:22" s="19" customFormat="1" ht="16.5">
      <c r="A187" s="17" t="s">
        <v>68</v>
      </c>
      <c r="B187" s="18"/>
      <c r="C187" s="18"/>
      <c r="D187" s="18"/>
      <c r="E187" s="18"/>
      <c r="F187" s="18"/>
      <c r="G187" s="18"/>
      <c r="H187" s="18"/>
      <c r="M187" s="25">
        <v>1</v>
      </c>
      <c r="N187" s="25">
        <f>IF(M187=6,"0",M187)</f>
        <v>1</v>
      </c>
      <c r="O187" s="25"/>
      <c r="P187" s="25"/>
      <c r="Q187" s="25">
        <v>1</v>
      </c>
      <c r="R187" s="25">
        <f>IF(Q187=6,"0",Q187)</f>
        <v>1</v>
      </c>
      <c r="S187" s="25"/>
      <c r="T187" s="25"/>
      <c r="U187" s="25"/>
      <c r="V187" s="22"/>
    </row>
    <row r="188" spans="1:22" s="1" customFormat="1" ht="16.5" customHeight="1">
      <c r="A188" s="9" t="s">
        <v>69</v>
      </c>
      <c r="B188" s="10"/>
      <c r="C188" s="10"/>
      <c r="D188" s="10"/>
      <c r="E188" s="10"/>
      <c r="F188" s="10"/>
      <c r="G188" s="10"/>
      <c r="H188" s="10"/>
      <c r="I188" s="22"/>
      <c r="J188" s="22"/>
      <c r="K188" s="22"/>
      <c r="L188" s="22"/>
      <c r="M188" s="25"/>
      <c r="N188" s="25"/>
      <c r="O188" s="25"/>
      <c r="P188" s="25"/>
      <c r="Q188" s="25"/>
      <c r="R188" s="25"/>
      <c r="S188" s="25"/>
      <c r="T188" s="25"/>
      <c r="U188" s="25"/>
      <c r="V188" s="22"/>
    </row>
    <row r="189" spans="1:22" s="19" customFormat="1" ht="16.5">
      <c r="A189" s="17" t="s">
        <v>77</v>
      </c>
      <c r="B189" s="18"/>
      <c r="C189" s="18"/>
      <c r="D189" s="18"/>
      <c r="E189" s="18"/>
      <c r="F189" s="18"/>
      <c r="G189" s="18"/>
      <c r="H189" s="18"/>
      <c r="M189" s="25">
        <v>3</v>
      </c>
      <c r="N189" s="25">
        <f>IF(M189=6,"0",M189)</f>
        <v>3</v>
      </c>
      <c r="O189" s="25"/>
      <c r="P189" s="25"/>
      <c r="Q189" s="25">
        <v>2</v>
      </c>
      <c r="R189" s="25">
        <f>IF(Q189=6,"0",Q189)</f>
        <v>2</v>
      </c>
      <c r="S189" s="25"/>
      <c r="T189" s="25"/>
      <c r="U189" s="25"/>
      <c r="V189" s="22"/>
    </row>
    <row r="190" spans="1:22" s="1" customFormat="1" ht="16.5" customHeight="1">
      <c r="A190" s="9" t="s">
        <v>63</v>
      </c>
      <c r="B190" s="10"/>
      <c r="C190" s="10"/>
      <c r="D190" s="10"/>
      <c r="E190" s="10"/>
      <c r="F190" s="10"/>
      <c r="G190" s="10"/>
      <c r="H190" s="10"/>
      <c r="I190" s="22"/>
      <c r="J190" s="22"/>
      <c r="K190" s="22"/>
      <c r="L190" s="22"/>
      <c r="M190" s="25"/>
      <c r="N190" s="25"/>
      <c r="O190" s="25"/>
      <c r="P190" s="25"/>
      <c r="Q190" s="25"/>
      <c r="R190" s="25"/>
      <c r="S190" s="25"/>
      <c r="T190" s="25"/>
      <c r="U190" s="25"/>
      <c r="V190" s="22"/>
    </row>
    <row r="191" spans="1:22" s="19" customFormat="1" ht="16.5">
      <c r="A191" s="17" t="s">
        <v>41</v>
      </c>
      <c r="B191" s="18"/>
      <c r="C191" s="18"/>
      <c r="D191" s="18"/>
      <c r="E191" s="18"/>
      <c r="F191" s="18"/>
      <c r="G191" s="18"/>
      <c r="H191" s="18"/>
      <c r="M191" s="25">
        <v>2</v>
      </c>
      <c r="N191" s="25">
        <f>IF(M191=6,"0",M191)</f>
        <v>2</v>
      </c>
      <c r="O191" s="25"/>
      <c r="P191" s="25"/>
      <c r="Q191" s="25">
        <v>1</v>
      </c>
      <c r="R191" s="25">
        <f>IF(Q191=6,"0",Q191)</f>
        <v>1</v>
      </c>
      <c r="S191" s="25"/>
      <c r="T191" s="25"/>
      <c r="U191" s="25"/>
      <c r="V191" s="22"/>
    </row>
    <row r="192" spans="1:22" s="1" customFormat="1" ht="16.5" customHeight="1">
      <c r="A192" s="13" t="s">
        <v>181</v>
      </c>
      <c r="B192" s="10"/>
      <c r="C192" s="10"/>
      <c r="D192" s="10"/>
      <c r="E192" s="10"/>
      <c r="F192" s="10"/>
      <c r="G192" s="10"/>
      <c r="H192" s="10"/>
      <c r="I192" s="22"/>
      <c r="J192" s="22"/>
      <c r="K192" s="22"/>
      <c r="L192" s="22"/>
      <c r="M192" s="25">
        <v>2</v>
      </c>
      <c r="N192" s="25">
        <f>IF(M192=6,"0",M192)</f>
        <v>2</v>
      </c>
      <c r="O192" s="25"/>
      <c r="P192" s="25"/>
      <c r="Q192" s="25">
        <v>1</v>
      </c>
      <c r="R192" s="25">
        <f>IF(Q192=6,"0",Q192)</f>
        <v>1</v>
      </c>
      <c r="S192" s="25"/>
      <c r="T192" s="25"/>
      <c r="U192" s="25"/>
      <c r="V192" s="22"/>
    </row>
    <row r="193" spans="1:22" s="19" customFormat="1" ht="16.5">
      <c r="A193" s="17" t="s">
        <v>42</v>
      </c>
      <c r="B193" s="18"/>
      <c r="C193" s="18"/>
      <c r="D193" s="18"/>
      <c r="E193" s="18"/>
      <c r="F193" s="18"/>
      <c r="G193" s="18"/>
      <c r="H193" s="18"/>
      <c r="M193" s="25">
        <v>2</v>
      </c>
      <c r="N193" s="25">
        <f>IF(M193=6,"0",M193)</f>
        <v>2</v>
      </c>
      <c r="O193" s="25"/>
      <c r="P193" s="25"/>
      <c r="Q193" s="25">
        <v>1</v>
      </c>
      <c r="R193" s="25">
        <f>IF(Q193=6,"0",Q193)</f>
        <v>1</v>
      </c>
      <c r="S193" s="25"/>
      <c r="T193" s="25"/>
      <c r="U193" s="25"/>
      <c r="V193" s="22"/>
    </row>
    <row r="194" spans="1:8" s="55" customFormat="1" ht="16.5" customHeight="1">
      <c r="A194" s="54"/>
      <c r="B194" s="54"/>
      <c r="C194" s="54"/>
      <c r="D194" s="54"/>
      <c r="E194" s="54"/>
      <c r="F194" s="54"/>
      <c r="G194" s="54"/>
      <c r="H194" s="54"/>
    </row>
    <row r="195" spans="1:8" s="21" customFormat="1" ht="16.5" customHeight="1">
      <c r="A195" s="16"/>
      <c r="B195" s="16"/>
      <c r="C195" s="16"/>
      <c r="D195" s="16"/>
      <c r="E195" s="16"/>
      <c r="F195" s="16"/>
      <c r="G195" s="16"/>
      <c r="H195" s="16"/>
    </row>
    <row r="196" spans="1:22" ht="16.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</row>
    <row r="197" spans="1:22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</row>
    <row r="198" spans="1:22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</row>
    <row r="199" spans="1:22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</row>
    <row r="200" spans="1:22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</row>
    <row r="201" spans="1:22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</row>
    <row r="202" spans="1:22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</row>
    <row r="203" spans="1:22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</row>
    <row r="204" spans="1:22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</row>
    <row r="205" spans="1:22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</row>
    <row r="206" spans="1:22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</row>
    <row r="207" s="21" customFormat="1" ht="12.75"/>
    <row r="208" s="21" customFormat="1" ht="12.75"/>
    <row r="209" s="21" customFormat="1" ht="12.75"/>
    <row r="210" s="21" customFormat="1" ht="12.75"/>
    <row r="211" s="21" customFormat="1" ht="12.75"/>
    <row r="212" s="21" customFormat="1" ht="12.75"/>
    <row r="213" s="21" customFormat="1" ht="12.75"/>
    <row r="214" s="21" customFormat="1" ht="12.75"/>
    <row r="215" s="21" customFormat="1" ht="12.75"/>
    <row r="216" s="21" customFormat="1" ht="12.75"/>
    <row r="217" s="21" customFormat="1" ht="12.75"/>
    <row r="218" s="21" customFormat="1" ht="12.75"/>
    <row r="219" s="21" customFormat="1" ht="12.75"/>
    <row r="220" s="21" customFormat="1" ht="12.75"/>
    <row r="221" s="21" customFormat="1" ht="12.75"/>
    <row r="222" s="21" customFormat="1" ht="12.75"/>
    <row r="223" s="21" customFormat="1" ht="12.75"/>
    <row r="224" s="21" customFormat="1" ht="12.75"/>
    <row r="225" s="21" customFormat="1" ht="12.75"/>
    <row r="226" s="21" customFormat="1" ht="12.75"/>
    <row r="227" s="21" customFormat="1" ht="12.75"/>
    <row r="228" s="21" customFormat="1" ht="12.75"/>
    <row r="229" s="21" customFormat="1" ht="12.75"/>
    <row r="230" s="21" customFormat="1" ht="12.75"/>
    <row r="231" s="21" customFormat="1" ht="12.75"/>
    <row r="232" s="21" customFormat="1" ht="12.75"/>
    <row r="233" s="21" customFormat="1" ht="12.75"/>
    <row r="234" s="21" customFormat="1" ht="12.75"/>
    <row r="235" s="21" customFormat="1" ht="12.75"/>
    <row r="236" s="21" customFormat="1" ht="12.75"/>
    <row r="237" s="21" customFormat="1" ht="12.75"/>
    <row r="238" s="21" customFormat="1" ht="12.75"/>
    <row r="239" s="21" customFormat="1" ht="12.75"/>
    <row r="240" s="21" customFormat="1" ht="12.75"/>
    <row r="241" s="21" customFormat="1" ht="12.75"/>
    <row r="242" s="21" customFormat="1" ht="12.75"/>
    <row r="243" s="21" customFormat="1" ht="12.75"/>
    <row r="244" s="21" customFormat="1" ht="12.75"/>
    <row r="245" s="21" customFormat="1" ht="12.75"/>
    <row r="246" s="21" customFormat="1" ht="12.75"/>
    <row r="247" s="21" customFormat="1" ht="12.75"/>
    <row r="248" s="21" customFormat="1" ht="12.75"/>
    <row r="249" s="21" customFormat="1" ht="12.75"/>
    <row r="250" s="21" customFormat="1" ht="12.75"/>
    <row r="251" s="21" customFormat="1" ht="12.75"/>
    <row r="252" s="21" customFormat="1" ht="12.75"/>
    <row r="253" s="21" customFormat="1" ht="12.75"/>
    <row r="254" s="21" customFormat="1" ht="12.75"/>
    <row r="255" s="21" customFormat="1" ht="12.75"/>
    <row r="256" s="21" customFormat="1" ht="12.75"/>
    <row r="257" s="21" customFormat="1" ht="12.75"/>
    <row r="258" s="21" customFormat="1" ht="12.75"/>
    <row r="259" s="21" customFormat="1" ht="12.75"/>
    <row r="260" s="21" customFormat="1" ht="12.75"/>
    <row r="261" s="21" customFormat="1" ht="12.75"/>
    <row r="262" s="21" customFormat="1" ht="12.75"/>
    <row r="263" s="21" customFormat="1" ht="12.75"/>
    <row r="264" s="21" customFormat="1" ht="12.75"/>
    <row r="265" s="21" customFormat="1" ht="12.75"/>
    <row r="266" s="21" customFormat="1" ht="12.75"/>
    <row r="267" s="21" customFormat="1" ht="12.75"/>
    <row r="268" s="21" customFormat="1" ht="12.75"/>
    <row r="269" s="21" customFormat="1" ht="12.75"/>
    <row r="270" s="21" customFormat="1" ht="12.75"/>
    <row r="271" s="21" customFormat="1" ht="12.75"/>
    <row r="272" s="21" customFormat="1" ht="12.75"/>
    <row r="273" s="21" customFormat="1" ht="12.75"/>
    <row r="274" s="21" customFormat="1" ht="12.75"/>
    <row r="275" s="21" customFormat="1" ht="12.75"/>
    <row r="276" s="21" customFormat="1" ht="12.75"/>
    <row r="277" s="21" customFormat="1" ht="12.75"/>
    <row r="278" s="21" customFormat="1" ht="12.75"/>
    <row r="279" s="21" customFormat="1" ht="12.75"/>
    <row r="280" s="21" customFormat="1" ht="12.75"/>
    <row r="281" s="21" customFormat="1" ht="12.75"/>
    <row r="282" s="21" customFormat="1" ht="12.75"/>
    <row r="283" s="21" customFormat="1" ht="12.75"/>
    <row r="284" s="21" customFormat="1" ht="12.75"/>
    <row r="285" s="21" customFormat="1" ht="12.75"/>
    <row r="286" s="21" customFormat="1" ht="12.75"/>
    <row r="287" s="21" customFormat="1" ht="12.75"/>
    <row r="288" s="21" customFormat="1" ht="12.75"/>
    <row r="289" s="21" customFormat="1" ht="12.75"/>
    <row r="290" s="21" customFormat="1" ht="12.75"/>
    <row r="291" s="21" customFormat="1" ht="12.75"/>
    <row r="292" s="21" customFormat="1" ht="12.75"/>
    <row r="293" s="21" customFormat="1" ht="12.75"/>
    <row r="294" s="21" customFormat="1" ht="12.75"/>
    <row r="295" s="21" customFormat="1" ht="12.75"/>
    <row r="296" s="21" customFormat="1" ht="12.75"/>
    <row r="297" s="21" customFormat="1" ht="12.75"/>
    <row r="298" s="21" customFormat="1" ht="12.75"/>
    <row r="299" s="21" customFormat="1" ht="12.75"/>
    <row r="300" s="21" customFormat="1" ht="12.75"/>
    <row r="301" s="21" customFormat="1" ht="12.75"/>
    <row r="302" s="21" customFormat="1" ht="12.75"/>
    <row r="303" s="21" customFormat="1" ht="12.75"/>
    <row r="304" s="21" customFormat="1" ht="12.75"/>
    <row r="305" s="21" customFormat="1" ht="12.75"/>
    <row r="306" s="21" customFormat="1" ht="12.75"/>
    <row r="307" s="21" customFormat="1" ht="12.75"/>
    <row r="308" s="21" customFormat="1" ht="12.75"/>
    <row r="309" s="21" customFormat="1" ht="12.75"/>
    <row r="310" s="21" customFormat="1" ht="12.75"/>
    <row r="311" s="21" customFormat="1" ht="12.75"/>
    <row r="312" s="21" customFormat="1" ht="12.75"/>
    <row r="313" s="21" customFormat="1" ht="12.75"/>
    <row r="314" s="21" customFormat="1" ht="12.75"/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25"/>
  <sheetViews>
    <sheetView workbookViewId="0" topLeftCell="A1">
      <selection activeCell="J20" sqref="J20"/>
    </sheetView>
  </sheetViews>
  <sheetFormatPr defaultColWidth="11.421875" defaultRowHeight="12.75"/>
  <cols>
    <col min="1" max="1" width="32.421875" style="29" bestFit="1" customWidth="1"/>
    <col min="2" max="2" width="7.57421875" style="8" customWidth="1"/>
    <col min="3" max="3" width="7.7109375" style="8" bestFit="1" customWidth="1"/>
    <col min="4" max="4" width="4.57421875" style="8" customWidth="1"/>
    <col min="5" max="5" width="11.140625" style="8" bestFit="1" customWidth="1"/>
    <col min="6" max="6" width="10.8515625" style="8" bestFit="1" customWidth="1"/>
    <col min="7" max="7" width="10.28125" style="8" bestFit="1" customWidth="1"/>
    <col min="8" max="8" width="12.7109375" style="8" bestFit="1" customWidth="1"/>
    <col min="9" max="9" width="12.421875" style="8" bestFit="1" customWidth="1"/>
    <col min="10" max="16384" width="9.140625" style="0" customWidth="1"/>
  </cols>
  <sheetData>
    <row r="1" ht="13.5" thickBot="1"/>
    <row r="2" spans="1:9" ht="18.75" thickBot="1">
      <c r="A2" s="4" t="s">
        <v>144</v>
      </c>
      <c r="B2" s="6" t="s">
        <v>133</v>
      </c>
      <c r="C2" s="6" t="s">
        <v>145</v>
      </c>
      <c r="D2" s="7" t="s">
        <v>135</v>
      </c>
      <c r="E2" s="6" t="s">
        <v>136</v>
      </c>
      <c r="F2" s="7" t="s">
        <v>137</v>
      </c>
      <c r="G2" s="6" t="s">
        <v>146</v>
      </c>
      <c r="H2" s="6" t="s">
        <v>153</v>
      </c>
      <c r="I2" s="6" t="s">
        <v>162</v>
      </c>
    </row>
    <row r="3" spans="1:9" ht="13.5" thickBot="1">
      <c r="A3" s="30" t="s">
        <v>147</v>
      </c>
      <c r="B3" s="42">
        <f>COUNTIF(Evaluation!N19:N55,"0")</f>
        <v>0</v>
      </c>
      <c r="C3" s="43">
        <f>COUNTIF(Evaluation!N19:N55,"1")</f>
        <v>7</v>
      </c>
      <c r="D3" s="43">
        <f>COUNTIF(Evaluation!N19:N55,"2")</f>
        <v>8</v>
      </c>
      <c r="E3" s="44">
        <f>COUNTIF(Evaluation!N19:N55,"3")</f>
        <v>11</v>
      </c>
      <c r="F3" s="43">
        <f>COUNTIF(Evaluation!N19:N55,"4")</f>
        <v>1</v>
      </c>
      <c r="G3" s="45">
        <f>COUNTIF(Evaluation!N19:N55,"5")</f>
        <v>3</v>
      </c>
      <c r="H3" s="46">
        <f>100*(C3*0+D3*1+E3*2+F3*3+G3*4)/(4*(30-B3))</f>
        <v>37.5</v>
      </c>
      <c r="I3" s="41">
        <f>B3/SUM(B3:G3)*100</f>
        <v>0</v>
      </c>
    </row>
    <row r="4" spans="1:9" ht="13.5" thickBot="1">
      <c r="A4" s="30" t="s">
        <v>148</v>
      </c>
      <c r="B4" s="42">
        <f>COUNTIF(Evaluation!N58:N87,"0")</f>
        <v>10</v>
      </c>
      <c r="C4" s="47">
        <f>COUNTIF(Evaluation!N58:N87,"1")</f>
        <v>1</v>
      </c>
      <c r="D4" s="47">
        <f>COUNTIF(Evaluation!N58:N87,"2")</f>
        <v>7</v>
      </c>
      <c r="E4" s="44">
        <f>COUNTIF(Evaluation!N58:N87,"3")</f>
        <v>6</v>
      </c>
      <c r="F4" s="43">
        <f>COUNTIF(Evaluation!N58:N87,"4")</f>
        <v>0</v>
      </c>
      <c r="G4" s="45">
        <f>COUNTIF(Evaluation!N58:N87,"5")</f>
        <v>0</v>
      </c>
      <c r="H4" s="46">
        <f>100*(C4*0+D4*1+E4*2+F4*3+G4*4)/(4*(24-B4))</f>
        <v>33.92857142857143</v>
      </c>
      <c r="I4" s="41">
        <f>B4/SUM(B4:G4)*100</f>
        <v>41.66666666666667</v>
      </c>
    </row>
    <row r="5" spans="1:9" ht="13.5" thickBot="1">
      <c r="A5" s="30" t="s">
        <v>149</v>
      </c>
      <c r="B5" s="42">
        <f>COUNTIF(Evaluation!N91:N104,"0")</f>
        <v>0</v>
      </c>
      <c r="C5" s="47">
        <f>COUNTIF(Evaluation!N91:N104,"1")</f>
        <v>1</v>
      </c>
      <c r="D5" s="47">
        <f>COUNTIF(Evaluation!N91:N104,"2")</f>
        <v>2</v>
      </c>
      <c r="E5" s="44">
        <f>COUNTIF(Evaluation!N91:N104,"3")</f>
        <v>2</v>
      </c>
      <c r="F5" s="43">
        <f>COUNTIF(Evaluation!N91:N104,"4")</f>
        <v>1</v>
      </c>
      <c r="G5" s="45">
        <f>COUNTIF(Evaluation!N91:N104,"5")</f>
        <v>7</v>
      </c>
      <c r="H5" s="46">
        <f>100*(C5*0+D5*1+E5*2+F5*3+G5*4)/(4*(13-B5))</f>
        <v>71.15384615384616</v>
      </c>
      <c r="I5" s="41">
        <f>B5/SUM(B5:G5)*100</f>
        <v>0</v>
      </c>
    </row>
    <row r="6" spans="1:9" ht="13.5" thickBot="1">
      <c r="A6" s="30" t="s">
        <v>150</v>
      </c>
      <c r="B6" s="42">
        <f>COUNTIF(Evaluation!N108:N166,"0")</f>
        <v>0</v>
      </c>
      <c r="C6" s="47">
        <f>COUNTIF(Evaluation!N108:N166,"1")</f>
        <v>10</v>
      </c>
      <c r="D6" s="47">
        <f>COUNTIF(Evaluation!N108:N166,"2")</f>
        <v>26</v>
      </c>
      <c r="E6" s="44">
        <f>COUNTIF(Evaluation!N108:N166,"3")</f>
        <v>8</v>
      </c>
      <c r="F6" s="43">
        <f>COUNTIF(Evaluation!N108:N166,"4")</f>
        <v>5</v>
      </c>
      <c r="G6" s="45">
        <f>COUNTIF(Evaluation!N108:N166,"5")</f>
        <v>1</v>
      </c>
      <c r="H6" s="46">
        <f>100*(C6*0+D6*1+E6*2+F6*3+G6*4)/(4*(50-B6))</f>
        <v>30.5</v>
      </c>
      <c r="I6" s="41">
        <f>B6/SUM(B6:G6)*100</f>
        <v>0</v>
      </c>
    </row>
    <row r="7" spans="1:9" ht="13.5" thickBot="1">
      <c r="A7" s="30" t="s">
        <v>151</v>
      </c>
      <c r="B7" s="42">
        <f>COUNTIF(Evaluation!N170:N193,"0")</f>
        <v>0</v>
      </c>
      <c r="C7" s="47">
        <f>COUNTIF(Evaluation!N170:N193,"1")</f>
        <v>2</v>
      </c>
      <c r="D7" s="47">
        <f>COUNTIF(Evaluation!N170:N193,"2")</f>
        <v>10</v>
      </c>
      <c r="E7" s="44">
        <f>COUNTIF(Evaluation!N170:N193,"3")</f>
        <v>4</v>
      </c>
      <c r="F7" s="43">
        <f>COUNTIF(Evaluation!N170:N193,"4")</f>
        <v>1</v>
      </c>
      <c r="G7" s="48">
        <f>COUNTIF(Evaluation!N170:N193,"5")</f>
        <v>3</v>
      </c>
      <c r="H7" s="46">
        <f>100*(C7*0+D7*1+E7*2+F7*3+G7*4)/(4*(20-B7))</f>
        <v>41.25</v>
      </c>
      <c r="I7" s="41">
        <f>B7/SUM(B7:G7)*100</f>
        <v>0</v>
      </c>
    </row>
    <row r="8" spans="1:9" ht="13.5" thickBot="1">
      <c r="A8" s="30"/>
      <c r="B8" s="42"/>
      <c r="C8" s="42"/>
      <c r="D8" s="42"/>
      <c r="E8" s="42"/>
      <c r="F8" s="42"/>
      <c r="G8" s="42"/>
      <c r="H8" s="49"/>
      <c r="I8" s="39"/>
    </row>
    <row r="9" spans="1:9" ht="13.5" thickBot="1">
      <c r="A9" s="30" t="s">
        <v>152</v>
      </c>
      <c r="B9" s="42">
        <f aca="true" t="shared" si="0" ref="B9:G9">SUM(B3:B7)</f>
        <v>10</v>
      </c>
      <c r="C9" s="42">
        <f t="shared" si="0"/>
        <v>21</v>
      </c>
      <c r="D9" s="42">
        <f t="shared" si="0"/>
        <v>53</v>
      </c>
      <c r="E9" s="42">
        <f t="shared" si="0"/>
        <v>31</v>
      </c>
      <c r="F9" s="42">
        <f t="shared" si="0"/>
        <v>8</v>
      </c>
      <c r="G9" s="42">
        <f t="shared" si="0"/>
        <v>14</v>
      </c>
      <c r="H9" s="49">
        <f>SUM(H3:H7)/5</f>
        <v>42.86648351648351</v>
      </c>
      <c r="I9" s="39"/>
    </row>
    <row r="10" spans="1:9" ht="13.5" thickBot="1">
      <c r="A10" s="30"/>
      <c r="B10" s="30"/>
      <c r="C10" s="30"/>
      <c r="D10" s="30"/>
      <c r="E10" s="30"/>
      <c r="F10" s="30"/>
      <c r="G10" s="30"/>
      <c r="H10" s="40"/>
      <c r="I10" s="39"/>
    </row>
    <row r="11" spans="1:8" ht="15.75" thickBot="1">
      <c r="A11" s="5" t="s">
        <v>155</v>
      </c>
      <c r="B11" s="52">
        <f>SUM(H3:H7)/5</f>
        <v>42.86648351648351</v>
      </c>
      <c r="C11" s="35" t="s">
        <v>160</v>
      </c>
      <c r="D11" s="36" t="s">
        <v>156</v>
      </c>
      <c r="E11" s="36"/>
      <c r="F11" s="36"/>
      <c r="G11" s="36"/>
      <c r="H11" s="36"/>
    </row>
    <row r="12" spans="1:8" ht="15.75" thickBot="1">
      <c r="A12" s="5" t="s">
        <v>161</v>
      </c>
      <c r="B12" s="53">
        <f>B9/SUM(B9:G9)*100</f>
        <v>7.2992700729927</v>
      </c>
      <c r="C12" s="37" t="s">
        <v>203</v>
      </c>
      <c r="D12" s="38"/>
      <c r="E12" s="38"/>
      <c r="F12" s="38"/>
      <c r="G12" s="38"/>
      <c r="H12" s="38"/>
    </row>
    <row r="13" ht="12.75">
      <c r="A13" s="31"/>
    </row>
    <row r="14" ht="13.5" thickBot="1"/>
    <row r="15" spans="1:9" ht="18.75" thickBot="1">
      <c r="A15" s="4" t="s">
        <v>157</v>
      </c>
      <c r="B15" s="6" t="s">
        <v>133</v>
      </c>
      <c r="C15" s="6" t="s">
        <v>145</v>
      </c>
      <c r="D15" s="7" t="s">
        <v>135</v>
      </c>
      <c r="E15" s="6" t="s">
        <v>136</v>
      </c>
      <c r="F15" s="7" t="s">
        <v>137</v>
      </c>
      <c r="G15" s="6" t="s">
        <v>146</v>
      </c>
      <c r="H15" s="6" t="s">
        <v>153</v>
      </c>
      <c r="I15" s="6" t="s">
        <v>162</v>
      </c>
    </row>
    <row r="16" spans="1:9" ht="13.5" thickBot="1">
      <c r="A16" s="30" t="s">
        <v>147</v>
      </c>
      <c r="B16" s="42">
        <f>COUNTIF(Evaluation!R19:R55,"0")</f>
        <v>0</v>
      </c>
      <c r="C16" s="43">
        <f>COUNTIF(Evaluation!R19:R55,"1")</f>
        <v>30</v>
      </c>
      <c r="D16" s="43">
        <f>COUNTIF(Evaluation!R19:R55,"2")</f>
        <v>0</v>
      </c>
      <c r="E16" s="44">
        <f>COUNTIF(Evaluation!R19:R55,"3")</f>
        <v>0</v>
      </c>
      <c r="F16" s="32">
        <f>COUNTIF(Evaluation!R19:R55,"4")</f>
        <v>0</v>
      </c>
      <c r="G16" s="33">
        <f>COUNTIF(Evaluation!R19:R55,"5")</f>
        <v>0</v>
      </c>
      <c r="H16" s="41">
        <f>100*(C16*0+D16*1+E16*2+F16*3+G16*4)/(4*(30-B16))</f>
        <v>0</v>
      </c>
      <c r="I16" s="41">
        <f>B16/SUM(B16:G16)*100</f>
        <v>0</v>
      </c>
    </row>
    <row r="17" spans="1:9" ht="13.5" thickBot="1">
      <c r="A17" s="30" t="s">
        <v>148</v>
      </c>
      <c r="B17" s="42">
        <f>COUNTIF(Evaluation!R58:R87,"0")</f>
        <v>6</v>
      </c>
      <c r="C17" s="47">
        <f>COUNTIF(Evaluation!R58:R87,"1")</f>
        <v>18</v>
      </c>
      <c r="D17" s="47">
        <f>COUNTIF(Evaluation!R58:R87,"2")</f>
        <v>0</v>
      </c>
      <c r="E17" s="44">
        <f>COUNTIF(Evaluation!R58:R87,"3")</f>
        <v>0</v>
      </c>
      <c r="F17" s="32">
        <f>COUNTIF(Evaluation!R58:R87,"4")</f>
        <v>0</v>
      </c>
      <c r="G17" s="33">
        <f>COUNTIF(Evaluation!R58:R87,"5")</f>
        <v>0</v>
      </c>
      <c r="H17" s="41">
        <f>100*(C17*0+D17*1+E17*2+F17*3+G17*4)/(4*(24-B17))</f>
        <v>0</v>
      </c>
      <c r="I17" s="41">
        <f>B17/SUM(B17:G17)*100</f>
        <v>25</v>
      </c>
    </row>
    <row r="18" spans="1:9" ht="13.5" thickBot="1">
      <c r="A18" s="30" t="s">
        <v>149</v>
      </c>
      <c r="B18" s="42">
        <f>COUNTIF(Evaluation!R91:R104,"0")</f>
        <v>0</v>
      </c>
      <c r="C18" s="47">
        <f>COUNTIF(Evaluation!R91:R104,"1")</f>
        <v>10</v>
      </c>
      <c r="D18" s="47">
        <f>COUNTIF(Evaluation!R91:R104,"2")</f>
        <v>3</v>
      </c>
      <c r="E18" s="44">
        <f>COUNTIF(Evaluation!R91:R104,"3")</f>
        <v>0</v>
      </c>
      <c r="F18" s="32">
        <f>COUNTIF(Evaluation!R91:R104,"4")</f>
        <v>0</v>
      </c>
      <c r="G18" s="33">
        <f>COUNTIF(Evaluation!R91:R104,"5")</f>
        <v>0</v>
      </c>
      <c r="H18" s="41">
        <f>100*(C18*0+D18*1+E18*2+F18*3+G18*4)/(4*(13-B18))</f>
        <v>5.769230769230769</v>
      </c>
      <c r="I18" s="41">
        <f>B18/SUM(B18:G18)*100</f>
        <v>0</v>
      </c>
    </row>
    <row r="19" spans="1:9" ht="13.5" thickBot="1">
      <c r="A19" s="30" t="s">
        <v>150</v>
      </c>
      <c r="B19" s="42">
        <f>COUNTIF(Evaluation!R108:R166,"0")</f>
        <v>0</v>
      </c>
      <c r="C19" s="47">
        <f>COUNTIF(Evaluation!R108:R166,"1")</f>
        <v>39</v>
      </c>
      <c r="D19" s="47">
        <f>COUNTIF(Evaluation!R108:R166,"2")</f>
        <v>11</v>
      </c>
      <c r="E19" s="44">
        <f>COUNTIF(Evaluation!R108:R166,"3")</f>
        <v>0</v>
      </c>
      <c r="F19" s="32">
        <f>COUNTIF(Evaluation!R108:R166,"4")</f>
        <v>0</v>
      </c>
      <c r="G19" s="33">
        <f>COUNTIF(Evaluation!R108:R166,"5")</f>
        <v>0</v>
      </c>
      <c r="H19" s="41">
        <f>100*(C19*0+D19*1+E19*2+F19*3+G19*4)/(4*(50-B19))</f>
        <v>5.5</v>
      </c>
      <c r="I19" s="41">
        <f>B19/SUM(B19:G19)*100</f>
        <v>0</v>
      </c>
    </row>
    <row r="20" spans="1:9" ht="13.5" thickBot="1">
      <c r="A20" s="30" t="s">
        <v>151</v>
      </c>
      <c r="B20" s="42">
        <f>COUNTIF(Evaluation!R170:R193,"0")</f>
        <v>0</v>
      </c>
      <c r="C20" s="47">
        <f>COUNTIF(Evaluation!R170:R193,"1")</f>
        <v>14</v>
      </c>
      <c r="D20" s="47">
        <f>COUNTIF(Evaluation!R170:R193,"2")</f>
        <v>6</v>
      </c>
      <c r="E20" s="44">
        <f>COUNTIF(Evaluation!R170:R193,"3")</f>
        <v>0</v>
      </c>
      <c r="F20" s="32">
        <f>COUNTIF(Evaluation!R170:R193,"4")</f>
        <v>0</v>
      </c>
      <c r="G20" s="34">
        <f>COUNTIF(Evaluation!R170:R193,"5")</f>
        <v>0</v>
      </c>
      <c r="H20" s="41">
        <f>100*(C20*0+D20*1+E20*2+F20*3+G20*4)/(4*(20-B20))</f>
        <v>7.5</v>
      </c>
      <c r="I20" s="41">
        <f>B20/SUM(B20:G20)*100</f>
        <v>0</v>
      </c>
    </row>
    <row r="21" spans="1:9" ht="13.5" thickBot="1">
      <c r="A21" s="30"/>
      <c r="B21" s="30"/>
      <c r="C21" s="30"/>
      <c r="D21" s="30"/>
      <c r="E21" s="30"/>
      <c r="F21" s="30"/>
      <c r="G21" s="30"/>
      <c r="H21" s="40"/>
      <c r="I21" s="39"/>
    </row>
    <row r="22" spans="1:9" ht="13.5" thickBot="1">
      <c r="A22" s="30" t="s">
        <v>152</v>
      </c>
      <c r="B22" s="30">
        <f aca="true" t="shared" si="1" ref="B22:G22">SUM(B16:B20)</f>
        <v>6</v>
      </c>
      <c r="C22" s="30">
        <f t="shared" si="1"/>
        <v>111</v>
      </c>
      <c r="D22" s="30">
        <f t="shared" si="1"/>
        <v>20</v>
      </c>
      <c r="E22" s="30">
        <f t="shared" si="1"/>
        <v>0</v>
      </c>
      <c r="F22" s="30">
        <f t="shared" si="1"/>
        <v>0</v>
      </c>
      <c r="G22" s="30">
        <f t="shared" si="1"/>
        <v>0</v>
      </c>
      <c r="H22" s="40">
        <f>SUM(H16:H20)/5</f>
        <v>3.753846153846154</v>
      </c>
      <c r="I22" s="39"/>
    </row>
    <row r="23" spans="1:9" ht="13.5" thickBot="1">
      <c r="A23" s="30"/>
      <c r="B23" s="30"/>
      <c r="C23" s="30"/>
      <c r="D23" s="30"/>
      <c r="E23" s="30"/>
      <c r="F23" s="30"/>
      <c r="G23" s="30"/>
      <c r="H23" s="40"/>
      <c r="I23" s="39"/>
    </row>
    <row r="24" spans="1:8" ht="15.75" thickBot="1">
      <c r="A24" s="5" t="s">
        <v>155</v>
      </c>
      <c r="B24" s="52">
        <f>SUM(H16:H20)/5</f>
        <v>3.753846153846154</v>
      </c>
      <c r="C24" s="35" t="s">
        <v>160</v>
      </c>
      <c r="D24" s="36" t="s">
        <v>156</v>
      </c>
      <c r="E24" s="36"/>
      <c r="F24" s="36"/>
      <c r="G24" s="36"/>
      <c r="H24" s="36"/>
    </row>
    <row r="25" spans="1:8" ht="15.75" thickBot="1">
      <c r="A25" s="5" t="s">
        <v>154</v>
      </c>
      <c r="B25" s="53">
        <f>B22/SUM(B22:G22)*100</f>
        <v>4.37956204379562</v>
      </c>
      <c r="C25" s="37" t="s">
        <v>203</v>
      </c>
      <c r="D25" s="38"/>
      <c r="E25" s="38"/>
      <c r="F25" s="38"/>
      <c r="G25" s="38"/>
      <c r="H25" s="3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3">
      <selection activeCell="K32" sqref="K32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9" sqref="M49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myname</dc:creator>
  <cp:keywords/>
  <dc:description/>
  <cp:lastModifiedBy>Werner Schweibenz</cp:lastModifiedBy>
  <cp:lastPrinted>2002-06-01T02:12:33Z</cp:lastPrinted>
  <dcterms:created xsi:type="dcterms:W3CDTF">2002-05-20T02:22:53Z</dcterms:created>
  <dcterms:modified xsi:type="dcterms:W3CDTF">2005-06-18T12:45:18Z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-190392505</vt:i4>
  </property>
  <property fmtid="{D5CDD505-2E9C-101B-9397-08002B2CF9AE}" pid="3" name="_EmailSubject">
    <vt:lpwstr>Bitte um Einstellung ins Netz</vt:lpwstr>
  </property>
  <property fmtid="{D5CDD505-2E9C-101B-9397-08002B2CF9AE}" pid="4" name="_AuthorEmail">
    <vt:lpwstr>jana.wardag@gmx.de</vt:lpwstr>
  </property>
  <property fmtid="{D5CDD505-2E9C-101B-9397-08002B2CF9AE}" pid="5" name="_AuthorEmailDisplayName">
    <vt:lpwstr>Jana Wardag</vt:lpwstr>
  </property>
  <property fmtid="{D5CDD505-2E9C-101B-9397-08002B2CF9AE}" pid="6" name="_PreviousAdHocReviewCycleID">
    <vt:i4>1202263889</vt:i4>
  </property>
  <property fmtid="{D5CDD505-2E9C-101B-9397-08002B2CF9AE}" pid="7" name="_ReviewingToolsShownOnce">
    <vt:lpwstr/>
  </property>
</Properties>
</file>